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20" windowWidth="19440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<sst xmlns="http://schemas.openxmlformats.org/spreadsheetml/2006/main" count="3138" uniqueCount="1933">
  <si>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</si>
  <si>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</si>
  <si>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</si>
  <si>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</si>
  <si>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</si>
  <si>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</si>
  <si>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</si>
  <si>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</si>
  <si>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</si>
  <si>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</si>
  <si>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</si>
  <si>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</si>
  <si>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</si>
  <si>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</si>
  <si>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</si>
  <si>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</si>
  <si>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</si>
  <si>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</si>
  <si>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</si>
  <si>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</si>
  <si>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</si>
  <si>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</si>
  <si>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</si>
  <si>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</si>
  <si>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</si>
  <si>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</si>
  <si>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</si>
  <si>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</si>
  <si>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</si>
  <si>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</si>
  <si>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</si>
  <si>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</si>
  <si>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</si>
  <si>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</si>
  <si>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</si>
  <si>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</si>
  <si>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</si>
  <si>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</si>
  <si>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</si>
  <si>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</si>
  <si>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</si>
  <si>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</si>
  <si>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</si>
  <si>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</si>
  <si>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</si>
  <si>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</si>
  <si>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</si>
  <si>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</si>
  <si>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</si>
  <si>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</si>
  <si>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</si>
  <si>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</si>
  <si>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</si>
  <si>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</si>
  <si>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</si>
  <si>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</si>
  <si>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</si>
  <si>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</si>
  <si>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</si>
  <si>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</si>
  <si>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</si>
  <si>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</si>
  <si>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</si>
  <si>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</si>
  <si>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</si>
  <si>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</si>
  <si>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</si>
  <si>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</si>
  <si>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</si>
  <si>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</si>
  <si>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</si>
  <si>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</si>
  <si>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</si>
  <si>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</si>
  <si>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</si>
  <si>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</si>
  <si>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</si>
  <si>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</si>
  <si>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</si>
  <si>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</si>
  <si>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</si>
  <si>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</si>
  <si>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</si>
  <si>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</si>
  <si>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</si>
  <si>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</si>
  <si>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</si>
  <si>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</si>
  <si>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</si>
  <si>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</si>
  <si>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</si>
  <si>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</si>
  <si>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</si>
  <si>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</si>
  <si>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</si>
  <si>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</si>
  <si>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</si>
  <si>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</si>
  <si>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</si>
  <si>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</si>
  <si>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</si>
  <si>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</si>
  <si>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</si>
  <si>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</si>
  <si>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</si>
  <si>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</si>
  <si>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</si>
  <si>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</si>
  <si>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</si>
  <si>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</si>
  <si>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</si>
  <si>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</si>
  <si>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</si>
  <si>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</si>
  <si>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</si>
  <si>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</si>
  <si>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</si>
  <si>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</si>
  <si>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</si>
  <si>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</si>
  <si>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</si>
  <si>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</si>
  <si>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</si>
  <si>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</si>
  <si>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</si>
  <si>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</si>
  <si>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</si>
  <si>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</si>
  <si>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</si>
  <si>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</si>
  <si>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</si>
  <si>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</si>
  <si>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</si>
  <si>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</si>
  <si>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</si>
  <si>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</si>
  <si>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</si>
  <si>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</si>
  <si>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</si>
  <si>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</si>
  <si>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</si>
  <si>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</si>
  <si>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</si>
  <si>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</si>
  <si>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</si>
  <si>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</si>
  <si>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</si>
  <si>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</si>
  <si>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</si>
  <si>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</si>
  <si>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</si>
  <si>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</si>
  <si>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</si>
  <si>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</si>
  <si>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</si>
  <si>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</si>
  <si>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</si>
  <si>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</si>
  <si>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</si>
  <si>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</si>
  <si>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</si>
  <si>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</si>
  <si>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</si>
  <si>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</si>
  <si>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</si>
  <si>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</si>
  <si>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</si>
  <si>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</si>
  <si>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</si>
  <si>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</si>
  <si>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</si>
  <si>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</si>
  <si>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</si>
  <si>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</si>
  <si>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</si>
  <si>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</si>
  <si>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</si>
  <si>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</si>
  <si>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</si>
  <si>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</si>
  <si>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</si>
  <si>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</si>
  <si>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</si>
  <si>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</si>
  <si>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</si>
  <si>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</si>
  <si>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</si>
  <si>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</si>
  <si>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</si>
  <si>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</si>
  <si>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</si>
  <si>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</si>
  <si>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</si>
  <si>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</si>
  <si>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</si>
  <si>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</si>
  <si>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</si>
  <si>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</si>
  <si>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</si>
  <si>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</si>
  <si>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</si>
  <si>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</si>
  <si>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</si>
  <si>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</si>
  <si>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</si>
  <si>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</si>
  <si>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</si>
  <si>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</si>
  <si>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</si>
  <si>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</si>
  <si>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</si>
  <si>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</si>
  <si>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</si>
  <si>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</si>
  <si>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</si>
  <si>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</si>
  <si>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</si>
  <si>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</si>
  <si>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</si>
  <si>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</si>
  <si>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</si>
  <si>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</si>
  <si>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</si>
  <si>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</si>
  <si>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</si>
  <si>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</si>
  <si>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</si>
  <si>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</si>
  <si>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</si>
  <si>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</si>
  <si>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</si>
  <si>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</si>
  <si>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</si>
  <si>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</si>
  <si>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</si>
  <si>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</si>
  <si>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</si>
  <si>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</si>
  <si>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ТАНЯ ЖЕКОВА</t>
  </si>
  <si>
    <t>02 926 1336</t>
  </si>
  <si>
    <t>02 926 13 06</t>
  </si>
  <si>
    <t>АЛБЕНА АЛЕКСАНДРОВА</t>
  </si>
  <si>
    <t>БИСЕР ПЕТКОВ</t>
  </si>
  <si>
    <t>Albena.Aleusandrova@nssi.bg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</si>
  <si>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</si>
  <si>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</si>
  <si>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</si>
  <si>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</si>
  <si>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</si>
  <si>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</si>
  <si>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</si>
  <si>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</si>
  <si>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</si>
  <si>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</si>
  <si>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</si>
  <si>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</si>
  <si>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</si>
  <si>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</si>
  <si>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</si>
  <si>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</si>
  <si>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</si>
  <si>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</si>
  <si>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</si>
  <si>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</si>
  <si>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</si>
  <si>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</si>
  <si>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</si>
  <si>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</si>
  <si>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</si>
  <si>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</si>
  <si>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</si>
  <si>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</si>
  <si>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</si>
  <si>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</si>
  <si>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</si>
  <si>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</si>
  <si>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</si>
  <si>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</si>
  <si>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</si>
  <si>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</si>
  <si>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</si>
  <si>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</si>
  <si>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</si>
  <si>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</si>
  <si>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</si>
  <si>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</si>
  <si>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</si>
  <si>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</si>
  <si>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</si>
  <si>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</si>
  <si>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</si>
  <si>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</si>
  <si>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</si>
  <si>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</si>
  <si>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</si>
  <si>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</si>
  <si>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</si>
  <si>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</si>
  <si>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</si>
  <si>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</si>
  <si>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</si>
  <si>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</si>
  <si>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</si>
  <si>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</si>
  <si>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</si>
  <si>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</si>
  <si>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</si>
  <si>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</si>
  <si>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</si>
  <si>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</si>
  <si>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</si>
  <si>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</si>
  <si>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</si>
  <si>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</si>
  <si>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</si>
  <si>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</si>
  <si>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</si>
  <si>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</si>
  <si>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</si>
  <si>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</si>
  <si>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</si>
  <si>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</si>
  <si>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</si>
  <si>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</si>
  <si>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</si>
  <si>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</si>
  <si>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</si>
  <si>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</si>
  <si>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</si>
  <si>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</si>
  <si>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</si>
  <si>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</si>
  <si>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</si>
  <si>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</si>
  <si>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</si>
  <si>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</si>
  <si>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</si>
  <si>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</si>
  <si>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</si>
  <si>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</si>
  <si>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</si>
  <si>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</si>
  <si>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</si>
  <si>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</si>
  <si>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</si>
  <si>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</si>
  <si>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</si>
  <si>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</si>
  <si>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</si>
  <si>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</si>
  <si>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</si>
  <si>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</si>
  <si>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</si>
  <si>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</si>
  <si>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</si>
  <si>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</si>
  <si>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</si>
  <si>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</si>
  <si>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</si>
  <si>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</si>
  <si>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</si>
  <si>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</si>
  <si>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</si>
  <si>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</si>
  <si>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</si>
  <si>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</si>
  <si>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</si>
  <si>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</si>
  <si>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</si>
  <si>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</si>
  <si>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</si>
  <si>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</si>
  <si>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</si>
  <si>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</si>
  <si>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</si>
  <si>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</si>
  <si>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</si>
  <si>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</si>
  <si>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</si>
  <si>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</si>
  <si>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</si>
  <si>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</si>
  <si>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</si>
  <si>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</si>
  <si>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</si>
  <si>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</si>
  <si>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</si>
  <si>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</si>
  <si>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</si>
  <si>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</si>
  <si>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</si>
  <si>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</si>
  <si>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</si>
  <si>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</si>
  <si>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</si>
  <si>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</si>
  <si>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</si>
  <si>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</si>
  <si>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</si>
  <si>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</si>
  <si>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</si>
  <si>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</si>
  <si>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</si>
  <si>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</si>
  <si>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</si>
  <si>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</si>
  <si>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</si>
  <si>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</si>
  <si>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</si>
  <si>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</si>
  <si>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</si>
  <si>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</si>
  <si>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</si>
  <si>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</si>
  <si>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</si>
  <si>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</si>
  <si>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</si>
  <si>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</si>
  <si>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</si>
  <si>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</si>
  <si>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</si>
  <si>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</si>
  <si>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</si>
  <si>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</si>
  <si>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</si>
  <si>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</si>
  <si>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</si>
  <si>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</si>
  <si>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</si>
  <si>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</si>
  <si>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</si>
  <si>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</si>
  <si>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</si>
  <si>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</si>
  <si>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</si>
  <si>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</si>
  <si>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</si>
  <si>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</si>
  <si>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</si>
  <si>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</si>
  <si>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</si>
  <si>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</si>
  <si>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</si>
  <si>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</si>
  <si>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</si>
  <si>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</si>
  <si>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</si>
  <si>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</si>
  <si>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</si>
  <si>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</si>
  <si>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</si>
  <si>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</si>
  <si>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</si>
  <si>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</si>
  <si>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</si>
  <si>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</si>
  <si>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</si>
  <si>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</si>
  <si>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</si>
  <si>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</si>
  <si>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</si>
  <si>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</si>
  <si>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</si>
  <si>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</si>
  <si>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</si>
  <si>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</si>
  <si>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</si>
  <si>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</si>
  <si>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</si>
  <si>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</si>
  <si>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</si>
  <si>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</si>
  <si>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</si>
  <si>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</si>
  <si>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</si>
  <si>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</si>
  <si>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</si>
  <si>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</si>
  <si>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</si>
  <si>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</si>
  <si>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</si>
  <si>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</si>
  <si>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</si>
  <si>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</si>
  <si>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</si>
  <si>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</si>
  <si>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</si>
  <si>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</si>
  <si>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</si>
  <si>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</si>
  <si>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</si>
  <si>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</si>
  <si>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</si>
  <si>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</si>
  <si>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</si>
  <si>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</si>
  <si>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</si>
  <si>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</si>
  <si>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</si>
  <si>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</si>
  <si>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</si>
  <si>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</si>
  <si>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</si>
  <si>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</si>
  <si>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</si>
  <si>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</si>
  <si>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</si>
  <si>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</si>
  <si>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</si>
  <si>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</si>
  <si>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</si>
  <si>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</si>
  <si>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</si>
  <si>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</si>
  <si>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</si>
  <si>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</si>
  <si>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</si>
  <si>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</si>
  <si>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</si>
  <si>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</si>
  <si>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</si>
  <si>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</si>
  <si>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</si>
  <si>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</si>
  <si>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</si>
  <si>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</si>
  <si>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</si>
  <si>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</si>
  <si>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</si>
  <si>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</si>
  <si>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</si>
  <si>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</si>
  <si>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</si>
  <si>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</si>
  <si>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</si>
  <si>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</si>
  <si>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</si>
  <si>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</si>
  <si>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</si>
  <si>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</si>
  <si>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</si>
  <si>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</si>
  <si>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</si>
  <si>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</si>
  <si>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</si>
  <si>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</si>
  <si>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</si>
  <si>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</si>
  <si>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</si>
  <si>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</si>
  <si>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</si>
  <si>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</si>
  <si>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</si>
  <si>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</si>
  <si>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</si>
  <si>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</si>
  <si>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</si>
  <si>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</si>
  <si>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</si>
  <si>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</si>
  <si>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</si>
  <si>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</si>
  <si>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</si>
  <si>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</si>
  <si>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</si>
  <si>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</si>
  <si>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</si>
  <si>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</si>
  <si>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</si>
  <si>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</si>
  <si>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</si>
  <si>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</si>
  <si>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</si>
  <si>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</si>
  <si>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</si>
  <si>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</si>
  <si>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</si>
  <si>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</si>
  <si>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</si>
  <si>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</si>
  <si>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</si>
  <si>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</si>
  <si>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</si>
  <si>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</si>
  <si>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</si>
  <si>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</si>
  <si>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</si>
  <si>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</si>
  <si>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</si>
  <si>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</si>
  <si>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</si>
  <si>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</si>
  <si>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</si>
  <si>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</si>
  <si>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</si>
  <si>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</si>
  <si>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</si>
  <si>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</si>
  <si>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</si>
  <si>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</si>
  <si>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</si>
  <si>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</si>
  <si>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</si>
  <si>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</si>
  <si>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</si>
  <si>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</si>
  <si>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</si>
  <si>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</si>
  <si>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</si>
  <si>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</si>
  <si>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</si>
  <si>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</si>
  <si>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</si>
  <si>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</si>
  <si>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</si>
  <si>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</si>
  <si>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</si>
  <si>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</si>
  <si>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</si>
  <si>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</si>
  <si>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</si>
  <si>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</si>
  <si>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</si>
  <si>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</si>
  <si>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</si>
  <si>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</si>
  <si>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</si>
  <si>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</si>
  <si>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</si>
  <si>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</si>
  <si>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</si>
  <si>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</si>
  <si>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</si>
  <si>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</si>
  <si>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</si>
  <si>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</si>
  <si>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</si>
  <si>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</si>
  <si>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</si>
  <si>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</si>
  <si>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</si>
  <si>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</si>
  <si>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</si>
  <si>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</si>
  <si>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</si>
  <si>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</si>
  <si>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</si>
  <si>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</si>
  <si>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</si>
  <si>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</si>
  <si>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</si>
  <si>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</si>
  <si>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</si>
  <si>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</si>
  <si>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</si>
  <si>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</si>
  <si>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</si>
  <si>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</si>
  <si>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</si>
  <si>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</si>
  <si>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</si>
  <si>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</si>
  <si>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</si>
  <si>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</si>
  <si>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</si>
  <si>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</si>
  <si>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</si>
  <si>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</si>
  <si>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</si>
  <si>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</si>
  <si>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</si>
  <si>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</si>
  <si>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</si>
  <si>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</si>
  <si>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</si>
  <si>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</si>
  <si>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</si>
  <si>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</si>
  <si>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</si>
  <si>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</si>
  <si>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</si>
  <si>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</si>
  <si>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</si>
  <si>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</si>
  <si>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</si>
  <si>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</si>
  <si>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</si>
  <si>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</si>
  <si>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</si>
  <si>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</si>
  <si>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</si>
  <si>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</si>
  <si>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</si>
  <si>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</si>
  <si>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</si>
  <si>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</si>
  <si>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</si>
  <si>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</si>
  <si>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</si>
  <si>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</si>
  <si>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</si>
  <si>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</si>
  <si>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</si>
  <si>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</si>
  <si>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</si>
  <si>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</si>
  <si>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</si>
  <si>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</si>
  <si>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</si>
  <si>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</si>
  <si>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</si>
  <si>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</si>
  <si>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</si>
  <si>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</si>
  <si>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</si>
  <si>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</si>
  <si>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</si>
  <si>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</si>
  <si>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</si>
  <si>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</si>
  <si>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</si>
  <si>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</si>
  <si>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</si>
  <si>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</si>
  <si>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</si>
  <si>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</si>
  <si>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</si>
  <si>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</si>
  <si>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</si>
  <si>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</si>
  <si>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</si>
  <si>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</si>
  <si>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</si>
  <si>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</si>
  <si>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</si>
  <si>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</si>
  <si>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</si>
  <si>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</si>
  <si>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</si>
  <si>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</si>
  <si>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</si>
  <si>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</si>
  <si>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</si>
  <si>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</si>
  <si>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</si>
  <si>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</si>
  <si>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</si>
  <si>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</si>
  <si>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</si>
  <si>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</si>
  <si>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</si>
  <si>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</si>
  <si>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</si>
  <si>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</si>
  <si>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</si>
  <si>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</si>
  <si>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</si>
  <si>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</si>
  <si>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</si>
  <si>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</si>
  <si>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</si>
  <si>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</si>
  <si>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</si>
  <si>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</si>
  <si>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</si>
  <si>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</si>
  <si>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</si>
  <si>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</si>
  <si>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</si>
  <si>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</si>
  <si>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</si>
  <si>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</si>
  <si>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</si>
  <si>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</si>
  <si>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</si>
  <si>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</si>
  <si>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</si>
  <si>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</si>
  <si>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</si>
  <si>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</si>
  <si>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</si>
  <si>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</si>
  <si>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</si>
  <si>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</si>
  <si>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</si>
  <si>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</si>
  <si>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</si>
  <si>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</si>
  <si>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</si>
  <si>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</si>
  <si>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</si>
  <si>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</si>
  <si>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</si>
  <si>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</si>
  <si>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</si>
  <si>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</si>
  <si>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</si>
  <si>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</si>
  <si>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</si>
  <si>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</si>
  <si>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</si>
  <si>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</si>
  <si>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</si>
  <si>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</si>
  <si>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</si>
  <si>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</si>
  <si>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</si>
  <si>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</si>
  <si>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</si>
  <si>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</si>
  <si>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</si>
  <si>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</si>
  <si>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</si>
  <si>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</si>
  <si>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</si>
  <si>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</si>
  <si>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</si>
  <si>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</si>
  <si>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</si>
  <si>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</si>
  <si>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</si>
  <si>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</si>
  <si>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</si>
  <si>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</si>
  <si>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</si>
  <si>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</si>
  <si>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</si>
  <si>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</si>
  <si>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</si>
  <si>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</si>
  <si>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</si>
  <si>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</si>
  <si>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</si>
  <si>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</si>
  <si>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</si>
  <si>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</si>
  <si>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</si>
  <si>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</si>
  <si>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</si>
  <si>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</si>
  <si>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</si>
  <si>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</si>
  <si>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</si>
  <si>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</si>
  <si>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</si>
  <si>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</si>
  <si>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</si>
  <si>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</si>
  <si>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</si>
  <si>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</si>
  <si>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</si>
  <si>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</si>
  <si>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</si>
  <si>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</si>
  <si>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</si>
  <si>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</si>
  <si>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</si>
  <si>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</si>
  <si>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</si>
  <si>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</si>
  <si>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</si>
  <si>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</si>
  <si>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</si>
  <si>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</si>
  <si>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</si>
  <si>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</si>
  <si>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</si>
  <si>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</si>
  <si>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</si>
  <si>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</si>
  <si>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</si>
  <si>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</si>
  <si>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</si>
  <si>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</si>
  <si>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</si>
  <si>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</si>
  <si>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</si>
  <si>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</si>
  <si>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</si>
  <si>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</si>
  <si>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</si>
  <si>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</si>
  <si>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</si>
  <si>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</si>
  <si>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</si>
  <si>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</si>
  <si>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</si>
  <si>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</si>
  <si>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</si>
  <si>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</si>
  <si>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</si>
  <si>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</si>
  <si>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</si>
  <si>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</si>
  <si>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</si>
  <si>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</si>
  <si>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</si>
  <si>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</si>
  <si>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</si>
  <si>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</si>
  <si>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</si>
  <si>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</si>
  <si>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</si>
  <si>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</si>
  <si>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</si>
  <si>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</si>
  <si>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</si>
  <si>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</si>
  <si>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</si>
  <si>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</si>
  <si>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</si>
  <si>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</si>
  <si>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</si>
  <si>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</si>
  <si>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</si>
  <si>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</si>
  <si>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</si>
  <si>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</si>
  <si>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</si>
  <si>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</si>
  <si>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</si>
  <si>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</si>
  <si>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</si>
  <si>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</si>
  <si>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</si>
  <si>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</si>
  <si>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</si>
  <si>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</si>
  <si>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</si>
  <si>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</si>
  <si>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</si>
  <si>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</si>
  <si>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</si>
  <si>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</si>
  <si>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</si>
  <si>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</si>
  <si>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</si>
  <si>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</si>
  <si>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</si>
  <si>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</si>
  <si>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</si>
  <si>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</si>
  <si>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</si>
  <si>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</si>
  <si>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</si>
  <si>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</si>
  <si>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</si>
  <si>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</si>
  <si>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</si>
  <si>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</si>
  <si>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</si>
  <si>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</si>
  <si>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</si>
  <si>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</si>
  <si>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</si>
  <si>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</si>
  <si>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</si>
  <si>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</si>
  <si>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</si>
  <si>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</si>
  <si>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</si>
  <si>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</si>
  <si>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</si>
  <si>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</si>
  <si>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</si>
  <si>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</si>
  <si>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</si>
  <si>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</si>
  <si>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</si>
  <si>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</si>
  <si>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</si>
  <si>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</si>
  <si>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</si>
  <si>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</si>
  <si>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</si>
  <si>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</si>
  <si>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</si>
  <si>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</si>
  <si>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</si>
  <si>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</si>
  <si>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</si>
  <si>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</si>
  <si>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</si>
  <si>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</si>
  <si>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</si>
  <si>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</si>
  <si>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</si>
  <si>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</si>
  <si>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</si>
  <si>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</si>
  <si>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</si>
  <si>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</si>
  <si>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</si>
  <si>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</si>
  <si>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</si>
  <si>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</si>
  <si>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</si>
  <si>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</si>
  <si>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</si>
  <si>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</si>
  <si>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</si>
  <si>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</si>
  <si>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</si>
  <si>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</si>
  <si>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</si>
  <si>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</si>
  <si>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</si>
  <si>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</si>
  <si>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</si>
  <si>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</si>
  <si>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</si>
  <si>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</si>
  <si>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</si>
  <si>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</si>
  <si>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</si>
  <si>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</si>
  <si>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</si>
  <si>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</si>
  <si>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</si>
  <si>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</si>
  <si>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</si>
  <si>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</si>
  <si>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</si>
  <si>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</si>
  <si>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</si>
  <si>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</si>
  <si>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</si>
  <si>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</si>
  <si>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</si>
  <si>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</si>
  <si>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</si>
  <si>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</si>
  <si>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</si>
  <si>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</si>
  <si>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</si>
  <si>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</si>
  <si>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</si>
  <si>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</si>
  <si>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</si>
  <si>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</si>
  <si>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</si>
  <si>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</si>
  <si>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</si>
  <si>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</si>
  <si>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</si>
  <si>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</si>
  <si>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</si>
  <si>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</si>
  <si>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</si>
  <si>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</si>
  <si>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</si>
  <si>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</si>
  <si>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</si>
  <si>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</si>
  <si>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</si>
  <si>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</si>
  <si>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</si>
  <si>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</si>
  <si>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</si>
  <si>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</si>
  <si>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</si>
  <si>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</si>
  <si>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</si>
  <si>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</si>
  <si>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</si>
  <si>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</si>
  <si>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</si>
  <si>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</si>
  <si>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</si>
  <si>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</si>
  <si>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</si>
  <si>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</si>
  <si>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</si>
  <si>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</si>
  <si>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</si>
  <si>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</si>
  <si>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</si>
  <si>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</si>
  <si>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</si>
  <si>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</si>
  <si>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</si>
  <si>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</si>
  <si>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</si>
  <si>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</si>
  <si>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</si>
  <si>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</si>
  <si>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</si>
  <si>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</si>
  <si>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</si>
  <si>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</si>
  <si>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</si>
  <si>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</si>
  <si>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</si>
  <si>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</si>
  <si>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</si>
  <si>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</si>
  <si>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</si>
  <si>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</si>
  <si>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</si>
  <si>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</si>
  <si>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</si>
  <si>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</si>
  <si>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</si>
  <si>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</si>
  <si>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</si>
  <si>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</si>
  <si>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</si>
  <si>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</si>
  <si>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</si>
  <si>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</si>
  <si>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</si>
  <si>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</si>
  <si>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</si>
  <si>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</si>
  <si>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</si>
  <si>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</si>
  <si>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</si>
  <si>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</si>
  <si>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</si>
  <si>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</si>
  <si>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</si>
  <si>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</si>
  <si>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</si>
  <si>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</si>
  <si>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</si>
  <si>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</si>
  <si>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</si>
  <si>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</si>
  <si>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</si>
  <si>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</si>
  <si>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</si>
  <si>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</si>
  <si>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</si>
  <si>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</si>
  <si>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</si>
  <si>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</si>
  <si>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</si>
  <si>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</si>
  <si>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</si>
  <si>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</si>
  <si>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</si>
  <si>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</si>
  <si>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</si>
  <si>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</si>
  <si>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</si>
  <si>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</si>
  <si>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</si>
  <si>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</si>
  <si>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</si>
  <si>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</si>
  <si>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</si>
  <si>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</si>
  <si>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</si>
  <si>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</si>
  <si>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</si>
  <si>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</si>
  <si>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</si>
  <si>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</si>
  <si>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</si>
  <si>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</si>
  <si>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</si>
  <si>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</si>
  <si>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</si>
  <si>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</si>
  <si>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</si>
  <si>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</si>
  <si>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</si>
  <si>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</si>
  <si>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</si>
  <si>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</si>
  <si>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</si>
  <si>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</si>
  <si>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</si>
  <si>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</si>
  <si>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</si>
  <si>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</si>
  <si>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</si>
  <si>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</si>
  <si>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</si>
  <si>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</si>
  <si>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</si>
  <si>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</si>
  <si>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</si>
  <si>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</si>
  <si>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</si>
  <si>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</si>
  <si>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</si>
  <si>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</si>
  <si>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</si>
  <si>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</si>
  <si>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</si>
  <si>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</si>
  <si>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</si>
  <si>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</si>
  <si>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</si>
  <si>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</si>
  <si>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</si>
  <si>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</si>
  <si>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</si>
  <si>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</si>
  <si>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</si>
  <si>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</si>
  <si>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</si>
  <si>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</si>
  <si>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</si>
  <si>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</si>
  <si>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</si>
  <si>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</si>
  <si>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</si>
  <si>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</si>
  <si>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</si>
  <si>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</si>
  <si>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</si>
  <si>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</si>
  <si>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b767</t>
  </si>
  <si>
    <t>d614</t>
  </si>
  <si>
    <t>c953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</si>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</sst>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u val="single"/>
      <sz val="8"/>
      <color indexed="36"/>
      <name val="Hebar"/>
      <family val="0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4" borderId="0" applyNumberFormat="0" applyBorder="0" applyAlignment="0" applyProtection="0"/>
    <xf numFmtId="0" fontId="115" fillId="6" borderId="0" applyNumberFormat="0" applyBorder="0" applyAlignment="0" applyProtection="0"/>
    <xf numFmtId="0" fontId="115" fillId="3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6" borderId="0" applyNumberFormat="0" applyBorder="0" applyAlignment="0" applyProtection="0"/>
    <xf numFmtId="0" fontId="115" fillId="4" borderId="0" applyNumberFormat="0" applyBorder="0" applyAlignment="0" applyProtection="0"/>
    <xf numFmtId="0" fontId="116" fillId="6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8" borderId="0" applyNumberFormat="0" applyBorder="0" applyAlignment="0" applyProtection="0"/>
    <xf numFmtId="0" fontId="116" fillId="6" borderId="0" applyNumberFormat="0" applyBorder="0" applyAlignment="0" applyProtection="0"/>
    <xf numFmtId="0" fontId="116" fillId="3" borderId="0" applyNumberFormat="0" applyBorder="0" applyAlignment="0" applyProtection="0"/>
    <xf numFmtId="0" fontId="116" fillId="11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7" fillId="15" borderId="0" applyNumberFormat="0" applyBorder="0" applyAlignment="0" applyProtection="0"/>
    <xf numFmtId="0" fontId="118" fillId="16" borderId="1" applyNumberFormat="0" applyAlignment="0" applyProtection="0"/>
    <xf numFmtId="0" fontId="119" fillId="1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21" fillId="6" borderId="0" applyNumberFormat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7" borderId="1" applyNumberFormat="0" applyAlignment="0" applyProtection="0"/>
    <xf numFmtId="0" fontId="127" fillId="0" borderId="6" applyNumberFormat="0" applyFill="0" applyAlignment="0" applyProtection="0"/>
    <xf numFmtId="0" fontId="128" fillId="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0" fillId="4" borderId="7" applyNumberFormat="0" applyFont="0" applyAlignment="0" applyProtection="0"/>
    <xf numFmtId="0" fontId="130" fillId="16" borderId="8" applyNumberFormat="0" applyAlignment="0" applyProtection="0"/>
    <xf numFmtId="9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1781">
    <xf numFmtId="0" fontId="0" fillId="0" borderId="0" xfId="0" applyAlignment="1">
      <alignment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vertical="center" wrapText="1"/>
      <protection/>
    </xf>
    <xf numFmtId="1" fontId="21" fillId="14" borderId="0" xfId="57" applyNumberFormat="1" applyFont="1" applyFill="1" applyAlignment="1">
      <alignment vertical="center"/>
      <protection/>
    </xf>
    <xf numFmtId="0" fontId="5" fillId="14" borderId="0" xfId="57" applyFont="1" applyFill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5" fillId="0" borderId="0" xfId="57" applyFont="1" applyAlignment="1" quotePrefix="1">
      <alignment vertical="center"/>
      <protection/>
    </xf>
    <xf numFmtId="0" fontId="8" fillId="14" borderId="0" xfId="57" applyFont="1" applyFill="1" applyAlignment="1">
      <alignment vertical="center"/>
      <protection/>
    </xf>
    <xf numFmtId="0" fontId="5" fillId="18" borderId="0" xfId="57" applyFont="1" applyFill="1" applyAlignment="1">
      <alignment vertical="center"/>
      <protection/>
    </xf>
    <xf numFmtId="0" fontId="12" fillId="0" borderId="0" xfId="57" applyNumberFormat="1" applyFont="1" applyAlignment="1">
      <alignment horizontal="right"/>
      <protection/>
    </xf>
    <xf numFmtId="0" fontId="5" fillId="0" borderId="0" xfId="57" applyNumberFormat="1" applyFont="1" applyAlignment="1">
      <alignment horizontal="right"/>
      <protection/>
    </xf>
    <xf numFmtId="0" fontId="5" fillId="18" borderId="0" xfId="57" applyNumberFormat="1" applyFont="1" applyFill="1" applyAlignment="1">
      <alignment horizontal="right"/>
      <protection/>
    </xf>
    <xf numFmtId="0" fontId="5" fillId="0" borderId="0" xfId="57" applyNumberFormat="1" applyFont="1" applyFill="1" applyAlignment="1">
      <alignment horizontal="right"/>
      <protection/>
    </xf>
    <xf numFmtId="0" fontId="12" fillId="0" borderId="0" xfId="62" applyNumberFormat="1" applyFont="1" applyFill="1" applyAlignment="1">
      <alignment horizontal="right"/>
      <protection/>
    </xf>
    <xf numFmtId="0" fontId="5" fillId="0" borderId="0" xfId="62" applyNumberFormat="1" applyFont="1" applyFill="1" applyAlignment="1">
      <alignment horizontal="right"/>
      <protection/>
    </xf>
    <xf numFmtId="0" fontId="5" fillId="0" borderId="0" xfId="57" applyNumberFormat="1" applyFont="1" applyBorder="1" applyAlignment="1">
      <alignment horizontal="right"/>
      <protection/>
    </xf>
    <xf numFmtId="3" fontId="5" fillId="0" borderId="0" xfId="57" applyNumberFormat="1" applyFont="1" applyAlignment="1" applyProtection="1">
      <alignment horizontal="right" vertical="center"/>
      <protection/>
    </xf>
    <xf numFmtId="3" fontId="22" fillId="0" borderId="10" xfId="57" applyNumberFormat="1" applyFont="1" applyFill="1" applyBorder="1" applyAlignment="1" quotePrefix="1">
      <alignment horizontal="center" vertical="center"/>
      <protection/>
    </xf>
    <xf numFmtId="0" fontId="12" fillId="0" borderId="0" xfId="57" applyNumberFormat="1" applyFont="1" applyBorder="1" applyAlignment="1">
      <alignment horizontal="right"/>
      <protection/>
    </xf>
    <xf numFmtId="0" fontId="12" fillId="18" borderId="0" xfId="57" applyNumberFormat="1" applyFont="1" applyFill="1" applyAlignment="1">
      <alignment horizontal="right"/>
      <protection/>
    </xf>
    <xf numFmtId="0" fontId="5" fillId="0" borderId="0" xfId="57" applyNumberFormat="1" applyFont="1" applyFill="1" applyBorder="1" applyAlignment="1">
      <alignment horizontal="right"/>
      <protection/>
    </xf>
    <xf numFmtId="0" fontId="5" fillId="0" borderId="11" xfId="57" applyFont="1" applyBorder="1" applyAlignment="1">
      <alignment vertical="center" wrapText="1"/>
      <protection/>
    </xf>
    <xf numFmtId="3" fontId="5" fillId="0" borderId="11" xfId="57" applyNumberFormat="1" applyFont="1" applyBorder="1" applyAlignment="1">
      <alignment horizontal="right" vertical="center"/>
      <protection/>
    </xf>
    <xf numFmtId="3" fontId="5" fillId="0" borderId="12" xfId="57" applyNumberFormat="1" applyFont="1" applyBorder="1" applyAlignment="1">
      <alignment horizontal="right" vertical="center"/>
      <protection/>
    </xf>
    <xf numFmtId="0" fontId="5" fillId="0" borderId="13" xfId="57" applyFont="1" applyBorder="1" applyAlignment="1">
      <alignment vertical="center" wrapText="1"/>
      <protection/>
    </xf>
    <xf numFmtId="0" fontId="5" fillId="18" borderId="0" xfId="57" applyNumberFormat="1" applyFont="1" applyFill="1" applyBorder="1" applyAlignment="1">
      <alignment horizontal="right"/>
      <protection/>
    </xf>
    <xf numFmtId="0" fontId="5" fillId="16" borderId="0" xfId="57" applyNumberFormat="1" applyFont="1" applyFill="1" applyBorder="1" applyAlignment="1">
      <alignment horizontal="right"/>
      <protection/>
    </xf>
    <xf numFmtId="0" fontId="9" fillId="18" borderId="0" xfId="62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0" fontId="5" fillId="19" borderId="0" xfId="57" applyFont="1" applyFill="1" applyAlignment="1" applyProtection="1">
      <alignment vertic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/>
      <protection/>
    </xf>
    <xf numFmtId="0" fontId="23" fillId="0" borderId="0" xfId="57" applyFont="1" applyAlignment="1">
      <alignment wrapText="1"/>
      <protection/>
    </xf>
    <xf numFmtId="3" fontId="23" fillId="0" borderId="0" xfId="57" applyNumberFormat="1" applyFont="1" applyAlignment="1">
      <alignment/>
      <protection/>
    </xf>
    <xf numFmtId="0" fontId="20" fillId="0" borderId="0" xfId="57">
      <alignment/>
      <protection/>
    </xf>
    <xf numFmtId="0" fontId="8" fillId="0" borderId="0" xfId="57" applyFont="1" applyAlignment="1">
      <alignment/>
      <protection/>
    </xf>
    <xf numFmtId="0" fontId="23" fillId="20" borderId="0" xfId="57" applyFont="1" applyFill="1">
      <alignment/>
      <protection/>
    </xf>
    <xf numFmtId="180" fontId="23" fillId="0" borderId="0" xfId="57" applyNumberFormat="1" applyFont="1">
      <alignment/>
      <protection/>
    </xf>
    <xf numFmtId="0" fontId="23" fillId="20" borderId="0" xfId="57" applyFont="1" applyFill="1" applyBorder="1">
      <alignment/>
      <protection/>
    </xf>
    <xf numFmtId="3" fontId="17" fillId="20" borderId="0" xfId="57" applyNumberFormat="1" applyFont="1" applyFill="1" applyBorder="1" applyAlignment="1">
      <alignment horizontal="right"/>
      <protection/>
    </xf>
    <xf numFmtId="0" fontId="20" fillId="20" borderId="0" xfId="57" applyFill="1" applyBorder="1">
      <alignment/>
      <protection/>
    </xf>
    <xf numFmtId="0" fontId="23" fillId="0" borderId="0" xfId="57" applyFont="1" applyFill="1">
      <alignment/>
      <protection/>
    </xf>
    <xf numFmtId="0" fontId="17" fillId="0" borderId="0" xfId="57" applyFont="1" applyBorder="1" applyAlignment="1">
      <alignment vertical="center"/>
      <protection/>
    </xf>
    <xf numFmtId="3" fontId="5" fillId="0" borderId="14" xfId="57" applyNumberFormat="1" applyFont="1" applyBorder="1" applyAlignment="1">
      <alignment horizontal="right" vertical="center"/>
      <protection/>
    </xf>
    <xf numFmtId="0" fontId="28" fillId="0" borderId="0" xfId="58" applyFont="1" applyAlignment="1">
      <alignment vertical="center"/>
      <protection/>
    </xf>
    <xf numFmtId="0" fontId="29" fillId="0" borderId="0" xfId="58" applyFont="1" applyAlignment="1">
      <alignment vertical="center"/>
      <protection/>
    </xf>
    <xf numFmtId="0" fontId="29" fillId="0" borderId="0" xfId="58" applyFont="1" applyAlignment="1">
      <alignment vertical="center" wrapText="1"/>
      <protection/>
    </xf>
    <xf numFmtId="1" fontId="30" fillId="0" borderId="0" xfId="58" applyNumberFormat="1" applyFont="1" applyAlignment="1">
      <alignment vertical="center"/>
      <protection/>
    </xf>
    <xf numFmtId="0" fontId="31" fillId="0" borderId="0" xfId="58" applyFont="1" applyProtection="1">
      <alignment/>
      <protection locked="0"/>
    </xf>
    <xf numFmtId="0" fontId="29" fillId="0" borderId="0" xfId="58" applyFont="1" applyAlignment="1" applyProtection="1">
      <alignment vertical="center"/>
      <protection locked="0"/>
    </xf>
    <xf numFmtId="0" fontId="29" fillId="0" borderId="0" xfId="58" applyFont="1" applyBorder="1" applyAlignment="1">
      <alignment vertical="center"/>
      <protection/>
    </xf>
    <xf numFmtId="0" fontId="29" fillId="0" borderId="0" xfId="58" applyFont="1" applyBorder="1" applyAlignment="1">
      <alignment vertical="center" wrapText="1"/>
      <protection/>
    </xf>
    <xf numFmtId="0" fontId="29" fillId="0" borderId="0" xfId="58" applyFont="1" applyAlignment="1">
      <alignment horizontal="center" vertical="center"/>
      <protection/>
    </xf>
    <xf numFmtId="14" fontId="29" fillId="21" borderId="0" xfId="58" applyNumberFormat="1" applyFont="1" applyFill="1" applyAlignment="1" applyProtection="1" quotePrefix="1">
      <alignment horizontal="center" vertical="center"/>
      <protection locked="0"/>
    </xf>
    <xf numFmtId="14" fontId="29" fillId="21" borderId="0" xfId="58" applyNumberFormat="1" applyFont="1" applyFill="1" applyAlignment="1" applyProtection="1">
      <alignment horizontal="center" vertical="center"/>
      <protection locked="0"/>
    </xf>
    <xf numFmtId="0" fontId="29" fillId="0" borderId="0" xfId="58" applyFont="1" applyAlignment="1" quotePrefix="1">
      <alignment vertical="center"/>
      <protection/>
    </xf>
    <xf numFmtId="49" fontId="29" fillId="21" borderId="10" xfId="58" applyNumberFormat="1" applyFont="1" applyFill="1" applyBorder="1" applyAlignment="1" applyProtection="1">
      <alignment horizontal="center" vertical="center"/>
      <protection locked="0"/>
    </xf>
    <xf numFmtId="49" fontId="35" fillId="21" borderId="15" xfId="58" applyNumberFormat="1" applyFont="1" applyFill="1" applyBorder="1" applyAlignment="1" applyProtection="1">
      <alignment horizontal="center" vertical="center"/>
      <protection locked="0"/>
    </xf>
    <xf numFmtId="0" fontId="29" fillId="0" borderId="0" xfId="58" applyFont="1" applyAlignment="1" quotePrefix="1">
      <alignment horizontal="center" vertical="center"/>
      <protection/>
    </xf>
    <xf numFmtId="178" fontId="29" fillId="0" borderId="0" xfId="58" applyNumberFormat="1" applyFont="1" applyAlignment="1">
      <alignment vertical="center"/>
      <protection/>
    </xf>
    <xf numFmtId="0" fontId="28" fillId="0" borderId="0" xfId="58" applyFont="1" applyBorder="1" applyAlignment="1">
      <alignment vertical="center"/>
      <protection/>
    </xf>
    <xf numFmtId="0" fontId="36" fillId="0" borderId="11" xfId="62" applyFont="1" applyFill="1" applyBorder="1" applyAlignment="1">
      <alignment horizontal="left" vertical="center" wrapText="1"/>
      <protection/>
    </xf>
    <xf numFmtId="0" fontId="29" fillId="0" borderId="16" xfId="58" applyFont="1" applyBorder="1" applyAlignment="1">
      <alignment horizontal="center" vertical="center"/>
      <protection/>
    </xf>
    <xf numFmtId="0" fontId="29" fillId="0" borderId="17" xfId="58" applyFont="1" applyBorder="1" applyAlignment="1">
      <alignment horizontal="center" vertical="center"/>
      <protection/>
    </xf>
    <xf numFmtId="0" fontId="29" fillId="0" borderId="18" xfId="58" applyFont="1" applyBorder="1" applyAlignment="1">
      <alignment horizontal="center" vertical="center"/>
      <protection/>
    </xf>
    <xf numFmtId="0" fontId="38" fillId="0" borderId="11" xfId="58" applyFont="1" applyBorder="1" applyAlignment="1">
      <alignment vertical="center"/>
      <protection/>
    </xf>
    <xf numFmtId="0" fontId="29" fillId="0" borderId="12" xfId="58" applyFont="1" applyBorder="1" applyAlignment="1">
      <alignment horizontal="center" vertical="center"/>
      <protection/>
    </xf>
    <xf numFmtId="0" fontId="39" fillId="0" borderId="0" xfId="58" applyFont="1" applyAlignment="1">
      <alignment vertical="center"/>
      <protection/>
    </xf>
    <xf numFmtId="179" fontId="40" fillId="21" borderId="19" xfId="62" applyNumberFormat="1" applyFont="1" applyFill="1" applyBorder="1" applyAlignment="1" quotePrefix="1">
      <alignment horizontal="right" vertical="center"/>
      <protection/>
    </xf>
    <xf numFmtId="3" fontId="36" fillId="0" borderId="20" xfId="58" applyNumberFormat="1" applyFont="1" applyBorder="1" applyAlignment="1">
      <alignment horizontal="right" vertical="center"/>
      <protection/>
    </xf>
    <xf numFmtId="0" fontId="41" fillId="0" borderId="0" xfId="58" applyFont="1" applyAlignment="1">
      <alignment vertical="center"/>
      <protection/>
    </xf>
    <xf numFmtId="179" fontId="40" fillId="21" borderId="17" xfId="62" applyNumberFormat="1" applyFont="1" applyFill="1" applyBorder="1" applyAlignment="1" quotePrefix="1">
      <alignment horizontal="right" vertical="center"/>
      <protection/>
    </xf>
    <xf numFmtId="3" fontId="36" fillId="0" borderId="21" xfId="58" applyNumberFormat="1" applyFont="1" applyBorder="1" applyAlignment="1">
      <alignment horizontal="right" vertical="center"/>
      <protection/>
    </xf>
    <xf numFmtId="0" fontId="41" fillId="16" borderId="0" xfId="58" applyFont="1" applyFill="1" applyAlignment="1">
      <alignment vertical="center"/>
      <protection/>
    </xf>
    <xf numFmtId="0" fontId="41" fillId="18" borderId="0" xfId="58" applyFont="1" applyFill="1" applyAlignment="1">
      <alignment vertical="center"/>
      <protection/>
    </xf>
    <xf numFmtId="0" fontId="41" fillId="0" borderId="22" xfId="62" applyNumberFormat="1" applyFont="1" applyFill="1" applyBorder="1" applyAlignment="1" quotePrefix="1">
      <alignment horizontal="right"/>
      <protection/>
    </xf>
    <xf numFmtId="179" fontId="40" fillId="21" borderId="0" xfId="62" applyNumberFormat="1" applyFont="1" applyFill="1" applyBorder="1" applyAlignment="1" quotePrefix="1">
      <alignment horizontal="right" vertical="center"/>
      <protection/>
    </xf>
    <xf numFmtId="0" fontId="41" fillId="0" borderId="0" xfId="58" applyNumberFormat="1" applyFont="1" applyAlignment="1">
      <alignment horizontal="right"/>
      <protection/>
    </xf>
    <xf numFmtId="0" fontId="41" fillId="0" borderId="0" xfId="62" applyNumberFormat="1" applyFont="1" applyFill="1" applyAlignment="1">
      <alignment horizontal="right"/>
      <protection/>
    </xf>
    <xf numFmtId="0" fontId="40" fillId="21" borderId="23" xfId="62" applyFont="1" applyFill="1" applyBorder="1" applyAlignment="1" quotePrefix="1">
      <alignment horizontal="left"/>
      <protection/>
    </xf>
    <xf numFmtId="176" fontId="42" fillId="0" borderId="0" xfId="62" applyNumberFormat="1" applyFont="1" applyFill="1" applyBorder="1">
      <alignment/>
      <protection/>
    </xf>
    <xf numFmtId="0" fontId="43" fillId="0" borderId="0" xfId="62" applyFont="1" applyFill="1" applyBorder="1">
      <alignment/>
      <protection/>
    </xf>
    <xf numFmtId="0" fontId="43" fillId="0" borderId="24" xfId="62" applyFont="1" applyFill="1" applyBorder="1">
      <alignment/>
      <protection/>
    </xf>
    <xf numFmtId="0" fontId="44" fillId="0" borderId="0" xfId="58" applyFont="1" applyAlignment="1">
      <alignment vertical="center"/>
      <protection/>
    </xf>
    <xf numFmtId="0" fontId="28" fillId="0" borderId="0" xfId="58" applyNumberFormat="1" applyFont="1" applyBorder="1" applyAlignment="1">
      <alignment horizontal="right"/>
      <protection/>
    </xf>
    <xf numFmtId="0" fontId="37" fillId="0" borderId="11" xfId="62" applyFont="1" applyFill="1" applyBorder="1" applyAlignment="1" quotePrefix="1">
      <alignment horizontal="right" vertical="center"/>
      <protection/>
    </xf>
    <xf numFmtId="0" fontId="45" fillId="0" borderId="12" xfId="62" applyFont="1" applyFill="1" applyBorder="1" applyAlignment="1">
      <alignment horizontal="right" vertical="center"/>
      <protection/>
    </xf>
    <xf numFmtId="3" fontId="35" fillId="0" borderId="10" xfId="58" applyNumberFormat="1" applyFont="1" applyBorder="1" applyAlignment="1">
      <alignment vertical="center"/>
      <protection/>
    </xf>
    <xf numFmtId="0" fontId="46" fillId="0" borderId="0" xfId="58" applyFont="1" applyBorder="1" applyAlignment="1">
      <alignment vertical="center"/>
      <protection/>
    </xf>
    <xf numFmtId="0" fontId="37" fillId="0" borderId="0" xfId="62" applyFont="1" applyFill="1" applyBorder="1" applyAlignment="1" quotePrefix="1">
      <alignment horizontal="right" vertical="center"/>
      <protection/>
    </xf>
    <xf numFmtId="179" fontId="45" fillId="0" borderId="0" xfId="62" applyNumberFormat="1" applyFont="1" applyFill="1" applyBorder="1" applyAlignment="1" quotePrefix="1">
      <alignment horizontal="center" vertical="center"/>
      <protection/>
    </xf>
    <xf numFmtId="0" fontId="27" fillId="0" borderId="0" xfId="62" applyFont="1" applyFill="1" applyBorder="1" applyAlignment="1">
      <alignment horizontal="left" vertical="center" wrapText="1"/>
      <protection/>
    </xf>
    <xf numFmtId="3" fontId="29" fillId="0" borderId="0" xfId="58" applyNumberFormat="1" applyFont="1" applyBorder="1" applyAlignment="1" applyProtection="1">
      <alignment horizontal="right" vertical="center"/>
      <protection locked="0"/>
    </xf>
    <xf numFmtId="3" fontId="29" fillId="0" borderId="0" xfId="58" applyNumberFormat="1" applyFont="1" applyAlignment="1">
      <alignment horizontal="right" vertical="center"/>
      <protection/>
    </xf>
    <xf numFmtId="3" fontId="29" fillId="0" borderId="0" xfId="58" applyNumberFormat="1" applyFont="1" applyAlignment="1">
      <alignment horizontal="center" vertical="center"/>
      <protection/>
    </xf>
    <xf numFmtId="0" fontId="34" fillId="0" borderId="0" xfId="58" applyFont="1" applyAlignment="1">
      <alignment vertical="center" wrapText="1"/>
      <protection/>
    </xf>
    <xf numFmtId="14" fontId="29" fillId="0" borderId="0" xfId="58" applyNumberFormat="1" applyFont="1" applyFill="1" applyAlignment="1" applyProtection="1" quotePrefix="1">
      <alignment horizontal="center" vertical="center"/>
      <protection/>
    </xf>
    <xf numFmtId="14" fontId="29" fillId="0" borderId="0" xfId="58" applyNumberFormat="1" applyFont="1" applyFill="1" applyAlignment="1" applyProtection="1">
      <alignment horizontal="center" vertical="center"/>
      <protection/>
    </xf>
    <xf numFmtId="49" fontId="29" fillId="21" borderId="10" xfId="58" applyNumberFormat="1" applyFont="1" applyFill="1" applyBorder="1" applyAlignment="1">
      <alignment horizontal="center" vertical="center"/>
      <protection/>
    </xf>
    <xf numFmtId="3" fontId="29" fillId="0" borderId="0" xfId="58" applyNumberFormat="1" applyFont="1" applyAlignment="1" quotePrefix="1">
      <alignment horizontal="right" vertical="center"/>
      <protection/>
    </xf>
    <xf numFmtId="49" fontId="35" fillId="21" borderId="15" xfId="58" applyNumberFormat="1" applyFont="1" applyFill="1" applyBorder="1" applyAlignment="1">
      <alignment horizontal="center" vertical="center"/>
      <protection/>
    </xf>
    <xf numFmtId="0" fontId="29" fillId="0" borderId="19" xfId="58" applyFont="1" applyBorder="1" applyAlignment="1">
      <alignment horizontal="center" vertical="center"/>
      <protection/>
    </xf>
    <xf numFmtId="0" fontId="38" fillId="0" borderId="11" xfId="58" applyFont="1" applyBorder="1" applyAlignment="1">
      <alignment horizontal="left" vertical="center"/>
      <protection/>
    </xf>
    <xf numFmtId="3" fontId="36" fillId="16" borderId="25" xfId="58" applyNumberFormat="1" applyFont="1" applyFill="1" applyBorder="1" applyAlignment="1" applyProtection="1">
      <alignment horizontal="right" vertical="center"/>
      <protection locked="0"/>
    </xf>
    <xf numFmtId="3" fontId="36" fillId="16" borderId="20" xfId="58" applyNumberFormat="1" applyFont="1" applyFill="1" applyBorder="1" applyAlignment="1" applyProtection="1">
      <alignment horizontal="right" vertical="center"/>
      <protection locked="0"/>
    </xf>
    <xf numFmtId="3" fontId="36" fillId="16" borderId="23" xfId="58" applyNumberFormat="1" applyFont="1" applyFill="1" applyBorder="1" applyAlignment="1" applyProtection="1">
      <alignment horizontal="right" vertical="center"/>
      <protection locked="0"/>
    </xf>
    <xf numFmtId="3" fontId="36" fillId="16" borderId="21" xfId="58" applyNumberFormat="1" applyFont="1" applyFill="1" applyBorder="1" applyAlignment="1" applyProtection="1">
      <alignment horizontal="right" vertical="center"/>
      <protection locked="0"/>
    </xf>
    <xf numFmtId="0" fontId="41" fillId="0" borderId="0" xfId="58" applyNumberFormat="1" applyFont="1" applyBorder="1" applyAlignment="1">
      <alignment horizontal="right"/>
      <protection/>
    </xf>
    <xf numFmtId="0" fontId="40" fillId="21" borderId="23" xfId="58" applyFont="1" applyFill="1" applyBorder="1" applyAlignment="1">
      <alignment vertical="center"/>
      <protection/>
    </xf>
    <xf numFmtId="0" fontId="41" fillId="18" borderId="0" xfId="58" applyNumberFormat="1" applyFont="1" applyFill="1" applyAlignment="1">
      <alignment horizontal="right"/>
      <protection/>
    </xf>
    <xf numFmtId="179" fontId="40" fillId="21" borderId="17" xfId="62" applyNumberFormat="1" applyFont="1" applyFill="1" applyBorder="1" applyAlignment="1" quotePrefix="1">
      <alignment horizontal="right"/>
      <protection/>
    </xf>
    <xf numFmtId="0" fontId="41" fillId="0" borderId="0" xfId="58" applyFont="1">
      <alignment/>
      <protection/>
    </xf>
    <xf numFmtId="179" fontId="40" fillId="21" borderId="17" xfId="62" applyNumberFormat="1" applyFont="1" applyFill="1" applyBorder="1" applyAlignment="1">
      <alignment horizontal="right"/>
      <protection/>
    </xf>
    <xf numFmtId="3" fontId="36" fillId="0" borderId="26" xfId="58" applyNumberFormat="1" applyFont="1" applyBorder="1" applyAlignment="1">
      <alignment horizontal="right" vertical="center"/>
      <protection/>
    </xf>
    <xf numFmtId="3" fontId="36" fillId="16" borderId="27" xfId="58" applyNumberFormat="1" applyFont="1" applyFill="1" applyBorder="1" applyAlignment="1" applyProtection="1">
      <alignment horizontal="right" vertical="center"/>
      <protection locked="0"/>
    </xf>
    <xf numFmtId="3" fontId="36" fillId="16" borderId="28" xfId="58" applyNumberFormat="1" applyFont="1" applyFill="1" applyBorder="1" applyAlignment="1" applyProtection="1">
      <alignment horizontal="right" vertical="center"/>
      <protection locked="0"/>
    </xf>
    <xf numFmtId="3" fontId="36" fillId="16" borderId="26" xfId="58" applyNumberFormat="1" applyFont="1" applyFill="1" applyBorder="1" applyAlignment="1" applyProtection="1">
      <alignment horizontal="right" vertical="center"/>
      <protection locked="0"/>
    </xf>
    <xf numFmtId="0" fontId="28" fillId="0" borderId="0" xfId="58" applyNumberFormat="1" applyFont="1" applyAlignment="1">
      <alignment horizontal="right"/>
      <protection/>
    </xf>
    <xf numFmtId="181" fontId="37" fillId="0" borderId="11" xfId="62" applyNumberFormat="1" applyFont="1" applyFill="1" applyBorder="1" applyAlignment="1">
      <alignment vertical="center"/>
      <protection/>
    </xf>
    <xf numFmtId="3" fontId="35" fillId="16" borderId="10" xfId="58" applyNumberFormat="1" applyFont="1" applyFill="1" applyBorder="1" applyAlignment="1">
      <alignment vertical="center"/>
      <protection/>
    </xf>
    <xf numFmtId="0" fontId="37" fillId="0" borderId="0" xfId="62" applyFont="1" applyFill="1" applyBorder="1" applyAlignment="1">
      <alignment horizontal="center" vertical="center"/>
      <protection/>
    </xf>
    <xf numFmtId="0" fontId="29" fillId="0" borderId="17" xfId="58" applyFont="1" applyBorder="1" applyAlignment="1" quotePrefix="1">
      <alignment horizontal="center" vertical="center"/>
      <protection/>
    </xf>
    <xf numFmtId="3" fontId="36" fillId="0" borderId="20" xfId="58" applyNumberFormat="1" applyFont="1" applyBorder="1" applyAlignment="1">
      <alignment vertical="center"/>
      <protection/>
    </xf>
    <xf numFmtId="3" fontId="36" fillId="0" borderId="21" xfId="58" applyNumberFormat="1" applyFont="1" applyBorder="1" applyAlignment="1" applyProtection="1">
      <alignment vertical="center"/>
      <protection/>
    </xf>
    <xf numFmtId="179" fontId="40" fillId="21" borderId="13" xfId="62" applyNumberFormat="1" applyFont="1" applyFill="1" applyBorder="1" applyAlignment="1" quotePrefix="1">
      <alignment horizontal="right" vertical="center"/>
      <protection/>
    </xf>
    <xf numFmtId="3" fontId="36" fillId="0" borderId="29" xfId="58" applyNumberFormat="1" applyFont="1" applyBorder="1" applyAlignment="1" applyProtection="1">
      <alignment vertical="center"/>
      <protection/>
    </xf>
    <xf numFmtId="179" fontId="35" fillId="0" borderId="11" xfId="62" applyNumberFormat="1" applyFont="1" applyFill="1" applyBorder="1" applyAlignment="1" quotePrefix="1">
      <alignment horizontal="center" vertical="center"/>
      <protection/>
    </xf>
    <xf numFmtId="3" fontId="35" fillId="0" borderId="11" xfId="58" applyNumberFormat="1" applyFont="1" applyBorder="1" applyAlignment="1">
      <alignment vertical="center"/>
      <protection/>
    </xf>
    <xf numFmtId="3" fontId="35" fillId="0" borderId="12" xfId="58" applyNumberFormat="1" applyFont="1" applyBorder="1" applyAlignment="1">
      <alignment vertical="center"/>
      <protection/>
    </xf>
    <xf numFmtId="3" fontId="36" fillId="0" borderId="21" xfId="58" applyNumberFormat="1" applyFont="1" applyBorder="1" applyAlignment="1">
      <alignment vertical="center"/>
      <protection/>
    </xf>
    <xf numFmtId="0" fontId="43" fillId="0" borderId="0" xfId="62" applyFont="1" applyFill="1">
      <alignment/>
      <protection/>
    </xf>
    <xf numFmtId="0" fontId="42" fillId="18" borderId="0" xfId="62" applyFont="1" applyFill="1" applyBorder="1" applyAlignment="1">
      <alignment horizontal="right"/>
      <protection/>
    </xf>
    <xf numFmtId="0" fontId="40" fillId="21" borderId="23" xfId="62" applyFont="1" applyFill="1" applyBorder="1">
      <alignment/>
      <protection/>
    </xf>
    <xf numFmtId="3" fontId="36" fillId="0" borderId="21" xfId="58" applyNumberFormat="1" applyFont="1" applyBorder="1" applyAlignment="1" applyProtection="1">
      <alignment horizontal="right" vertical="center"/>
      <protection locked="0"/>
    </xf>
    <xf numFmtId="3" fontId="36" fillId="0" borderId="20" xfId="58" applyNumberFormat="1" applyFont="1" applyBorder="1" applyAlignment="1" applyProtection="1">
      <alignment vertical="center"/>
      <protection locked="0"/>
    </xf>
    <xf numFmtId="3" fontId="36" fillId="0" borderId="21" xfId="58" applyNumberFormat="1" applyFont="1" applyBorder="1" applyAlignment="1" applyProtection="1">
      <alignment vertical="center"/>
      <protection locked="0"/>
    </xf>
    <xf numFmtId="0" fontId="34" fillId="0" borderId="0" xfId="58" applyFont="1" applyAlignment="1">
      <alignment vertical="center"/>
      <protection/>
    </xf>
    <xf numFmtId="0" fontId="29" fillId="22" borderId="16" xfId="58" applyFont="1" applyFill="1" applyBorder="1" applyAlignment="1" quotePrefix="1">
      <alignment horizontal="center" vertical="center"/>
      <protection/>
    </xf>
    <xf numFmtId="0" fontId="29" fillId="22" borderId="16" xfId="58" applyFont="1" applyFill="1" applyBorder="1" applyAlignment="1">
      <alignment vertical="center"/>
      <protection/>
    </xf>
    <xf numFmtId="0" fontId="29" fillId="22" borderId="19" xfId="58" applyFont="1" applyFill="1" applyBorder="1" applyAlignment="1" quotePrefix="1">
      <alignment horizontal="center" vertical="center" wrapText="1"/>
      <protection/>
    </xf>
    <xf numFmtId="0" fontId="29" fillId="22" borderId="30" xfId="58" applyFont="1" applyFill="1" applyBorder="1" applyAlignment="1" quotePrefix="1">
      <alignment horizontal="center" vertical="center" wrapText="1"/>
      <protection/>
    </xf>
    <xf numFmtId="0" fontId="29" fillId="22" borderId="17" xfId="58" applyFont="1" applyFill="1" applyBorder="1" applyAlignment="1" quotePrefix="1">
      <alignment horizontal="center" vertical="center" wrapText="1"/>
      <protection/>
    </xf>
    <xf numFmtId="0" fontId="29" fillId="22" borderId="11" xfId="58" applyFont="1" applyFill="1" applyBorder="1" applyAlignment="1" quotePrefix="1">
      <alignment horizontal="left" vertical="center"/>
      <protection/>
    </xf>
    <xf numFmtId="0" fontId="29" fillId="22" borderId="12" xfId="58" applyFont="1" applyFill="1" applyBorder="1" applyAlignment="1">
      <alignment horizontal="center" vertical="center"/>
      <protection/>
    </xf>
    <xf numFmtId="0" fontId="29" fillId="22" borderId="11" xfId="58" applyFont="1" applyFill="1" applyBorder="1" applyAlignment="1" quotePrefix="1">
      <alignment horizontal="left" vertical="center" wrapText="1"/>
      <protection/>
    </xf>
    <xf numFmtId="0" fontId="29" fillId="22" borderId="13" xfId="58" applyFont="1" applyFill="1" applyBorder="1" applyAlignment="1">
      <alignment vertical="center"/>
      <protection/>
    </xf>
    <xf numFmtId="176" fontId="29" fillId="22" borderId="31" xfId="58" applyNumberFormat="1" applyFont="1" applyFill="1" applyBorder="1" applyAlignment="1" quotePrefix="1">
      <alignment horizontal="center" vertical="center"/>
      <protection/>
    </xf>
    <xf numFmtId="176" fontId="29" fillId="22" borderId="30" xfId="58" applyNumberFormat="1" applyFont="1" applyFill="1" applyBorder="1" applyAlignment="1" quotePrefix="1">
      <alignment horizontal="center" vertical="center" wrapText="1"/>
      <protection/>
    </xf>
    <xf numFmtId="3" fontId="35" fillId="0" borderId="30" xfId="58" applyNumberFormat="1" applyFont="1" applyBorder="1" applyAlignment="1">
      <alignment horizontal="right" vertical="center"/>
      <protection/>
    </xf>
    <xf numFmtId="176" fontId="29" fillId="0" borderId="0" xfId="58" applyNumberFormat="1" applyFont="1" applyBorder="1" applyAlignment="1">
      <alignment vertical="center"/>
      <protection/>
    </xf>
    <xf numFmtId="176" fontId="29" fillId="0" borderId="0" xfId="58" applyNumberFormat="1" applyFont="1" applyBorder="1" applyAlignment="1">
      <alignment vertical="center" wrapText="1"/>
      <protection/>
    </xf>
    <xf numFmtId="3" fontId="29" fillId="0" borderId="0" xfId="58" applyNumberFormat="1" applyFont="1" applyBorder="1" applyAlignment="1">
      <alignment horizontal="right" vertical="center"/>
      <protection/>
    </xf>
    <xf numFmtId="0" fontId="29" fillId="0" borderId="11" xfId="58" applyFont="1" applyBorder="1" applyAlignment="1" quotePrefix="1">
      <alignment horizontal="center" vertical="center"/>
      <protection/>
    </xf>
    <xf numFmtId="0" fontId="29" fillId="0" borderId="11" xfId="58" applyFont="1" applyBorder="1" applyAlignment="1">
      <alignment horizontal="left" vertical="center"/>
      <protection/>
    </xf>
    <xf numFmtId="3" fontId="36" fillId="0" borderId="21" xfId="58" applyNumberFormat="1" applyFont="1" applyBorder="1" applyAlignment="1" applyProtection="1">
      <alignment horizontal="right" vertical="center"/>
      <protection/>
    </xf>
    <xf numFmtId="176" fontId="43" fillId="0" borderId="0" xfId="62" applyNumberFormat="1" applyFont="1" applyFill="1" applyBorder="1">
      <alignment/>
      <protection/>
    </xf>
    <xf numFmtId="176" fontId="43" fillId="0" borderId="0" xfId="62" applyNumberFormat="1" applyFont="1" applyFill="1" applyBorder="1" applyProtection="1">
      <alignment/>
      <protection locked="0"/>
    </xf>
    <xf numFmtId="176" fontId="43" fillId="0" borderId="0" xfId="62" applyNumberFormat="1" applyFont="1" applyFill="1">
      <alignment/>
      <protection/>
    </xf>
    <xf numFmtId="176" fontId="43" fillId="0" borderId="0" xfId="62" applyNumberFormat="1" applyFont="1" applyFill="1" applyProtection="1">
      <alignment/>
      <protection locked="0"/>
    </xf>
    <xf numFmtId="176" fontId="42" fillId="0" borderId="0" xfId="62" applyNumberFormat="1" applyFont="1" applyFill="1">
      <alignment/>
      <protection/>
    </xf>
    <xf numFmtId="176" fontId="37" fillId="0" borderId="11" xfId="62" applyNumberFormat="1" applyFont="1" applyFill="1" applyBorder="1" applyAlignment="1">
      <alignment horizontal="right" vertical="center"/>
      <protection/>
    </xf>
    <xf numFmtId="0" fontId="29" fillId="0" borderId="0" xfId="58" applyFont="1" applyAlignment="1" applyProtection="1">
      <alignment vertical="center"/>
      <protection/>
    </xf>
    <xf numFmtId="0" fontId="29" fillId="0" borderId="0" xfId="58" applyFont="1" applyAlignment="1" applyProtection="1">
      <alignment vertical="center" wrapText="1"/>
      <protection/>
    </xf>
    <xf numFmtId="0" fontId="29" fillId="0" borderId="0" xfId="58" applyFont="1" applyAlignment="1" applyProtection="1" quotePrefix="1">
      <alignment vertical="center"/>
      <protection/>
    </xf>
    <xf numFmtId="3" fontId="29" fillId="0" borderId="0" xfId="58" applyNumberFormat="1" applyFont="1" applyAlignment="1" applyProtection="1">
      <alignment horizontal="right" vertical="center"/>
      <protection/>
    </xf>
    <xf numFmtId="0" fontId="29" fillId="0" borderId="0" xfId="58" applyFont="1" applyBorder="1" applyAlignment="1" applyProtection="1">
      <alignment vertical="center"/>
      <protection/>
    </xf>
    <xf numFmtId="0" fontId="29" fillId="0" borderId="0" xfId="58" applyFont="1" applyBorder="1" applyAlignment="1" applyProtection="1">
      <alignment vertical="center" wrapText="1"/>
      <protection/>
    </xf>
    <xf numFmtId="179" fontId="35" fillId="0" borderId="11" xfId="62" applyNumberFormat="1" applyFont="1" applyFill="1" applyBorder="1" applyAlignment="1" applyProtection="1" quotePrefix="1">
      <alignment horizontal="center" vertical="center"/>
      <protection/>
    </xf>
    <xf numFmtId="0" fontId="29" fillId="0" borderId="19" xfId="58" applyFont="1" applyBorder="1" applyAlignment="1" applyProtection="1" quotePrefix="1">
      <alignment horizontal="center" vertical="center"/>
      <protection/>
    </xf>
    <xf numFmtId="179" fontId="40" fillId="21" borderId="19" xfId="62" applyNumberFormat="1" applyFont="1" applyFill="1" applyBorder="1" applyAlignment="1" applyProtection="1">
      <alignment horizontal="center" vertical="center"/>
      <protection/>
    </xf>
    <xf numFmtId="179" fontId="40" fillId="21" borderId="17" xfId="62" applyNumberFormat="1" applyFont="1" applyFill="1" applyBorder="1" applyAlignment="1" applyProtection="1">
      <alignment horizontal="center" vertical="center"/>
      <protection/>
    </xf>
    <xf numFmtId="176" fontId="37" fillId="0" borderId="11" xfId="62" applyNumberFormat="1" applyFont="1" applyFill="1" applyBorder="1" applyAlignment="1" applyProtection="1">
      <alignment horizontal="right" vertical="center"/>
      <protection/>
    </xf>
    <xf numFmtId="3" fontId="35" fillId="0" borderId="10" xfId="58" applyNumberFormat="1" applyFont="1" applyBorder="1" applyAlignment="1" applyProtection="1">
      <alignment vertical="center"/>
      <protection/>
    </xf>
    <xf numFmtId="0" fontId="34" fillId="0" borderId="0" xfId="58" applyFont="1">
      <alignment/>
      <protection/>
    </xf>
    <xf numFmtId="0" fontId="46" fillId="0" borderId="0" xfId="58" applyFont="1">
      <alignment/>
      <protection/>
    </xf>
    <xf numFmtId="1" fontId="5" fillId="0" borderId="18" xfId="57" applyNumberFormat="1" applyFont="1" applyBorder="1" applyAlignment="1">
      <alignment horizontal="center" vertical="center" wrapText="1"/>
      <protection/>
    </xf>
    <xf numFmtId="0" fontId="28" fillId="10" borderId="0" xfId="58" applyFont="1" applyFill="1" applyAlignment="1">
      <alignment vertical="center"/>
      <protection/>
    </xf>
    <xf numFmtId="0" fontId="39" fillId="10" borderId="0" xfId="58" applyFont="1" applyFill="1" applyAlignment="1">
      <alignment vertical="center"/>
      <protection/>
    </xf>
    <xf numFmtId="0" fontId="41" fillId="10" borderId="0" xfId="58" applyFont="1" applyFill="1" applyAlignment="1">
      <alignment vertical="center"/>
      <protection/>
    </xf>
    <xf numFmtId="0" fontId="46" fillId="10" borderId="0" xfId="58" applyFont="1" applyFill="1">
      <alignment/>
      <protection/>
    </xf>
    <xf numFmtId="0" fontId="41" fillId="23" borderId="0" xfId="58" applyFont="1" applyFill="1" applyAlignment="1">
      <alignment vertical="center"/>
      <protection/>
    </xf>
    <xf numFmtId="0" fontId="28" fillId="23" borderId="0" xfId="58" applyFont="1" applyFill="1" applyAlignment="1">
      <alignment vertical="center"/>
      <protection/>
    </xf>
    <xf numFmtId="0" fontId="28" fillId="23" borderId="0" xfId="58" applyFont="1" applyFill="1" applyBorder="1" applyAlignment="1">
      <alignment vertical="center"/>
      <protection/>
    </xf>
    <xf numFmtId="0" fontId="46" fillId="23" borderId="0" xfId="58" applyFont="1" applyFill="1" applyBorder="1" applyAlignment="1">
      <alignment vertical="center"/>
      <protection/>
    </xf>
    <xf numFmtId="3" fontId="35" fillId="0" borderId="14" xfId="58" applyNumberFormat="1" applyFont="1" applyBorder="1" applyAlignment="1">
      <alignment vertical="center"/>
      <protection/>
    </xf>
    <xf numFmtId="3" fontId="36" fillId="0" borderId="32" xfId="58" applyNumberFormat="1" applyFont="1" applyBorder="1" applyAlignment="1">
      <alignment horizontal="right" vertical="center"/>
      <protection/>
    </xf>
    <xf numFmtId="3" fontId="36" fillId="0" borderId="33" xfId="58" applyNumberFormat="1" applyFont="1" applyBorder="1" applyAlignment="1">
      <alignment horizontal="right" vertical="center"/>
      <protection/>
    </xf>
    <xf numFmtId="0" fontId="40" fillId="21" borderId="34" xfId="62" applyFont="1" applyFill="1" applyBorder="1" applyAlignment="1" quotePrefix="1">
      <alignment horizontal="left"/>
      <protection/>
    </xf>
    <xf numFmtId="0" fontId="35" fillId="0" borderId="11" xfId="58" applyFont="1" applyBorder="1" applyAlignment="1">
      <alignment horizontal="center" vertical="center" wrapText="1"/>
      <protection/>
    </xf>
    <xf numFmtId="0" fontId="40" fillId="21" borderId="34" xfId="58" applyFont="1" applyFill="1" applyBorder="1" applyAlignment="1">
      <alignment vertical="center" wrapText="1"/>
      <protection/>
    </xf>
    <xf numFmtId="3" fontId="36" fillId="0" borderId="35" xfId="58" applyNumberFormat="1" applyFont="1" applyBorder="1" applyAlignment="1">
      <alignment horizontal="right" vertical="center"/>
      <protection/>
    </xf>
    <xf numFmtId="3" fontId="36" fillId="0" borderId="32" xfId="58" applyNumberFormat="1" applyFont="1" applyBorder="1" applyAlignment="1" applyProtection="1">
      <alignment vertical="center"/>
      <protection locked="0"/>
    </xf>
    <xf numFmtId="3" fontId="36" fillId="0" borderId="32" xfId="58" applyNumberFormat="1" applyFont="1" applyBorder="1" applyAlignment="1">
      <alignment vertical="center"/>
      <protection/>
    </xf>
    <xf numFmtId="3" fontId="36" fillId="0" borderId="33" xfId="58" applyNumberFormat="1" applyFont="1" applyBorder="1" applyAlignment="1" applyProtection="1">
      <alignment vertical="center"/>
      <protection locked="0"/>
    </xf>
    <xf numFmtId="3" fontId="36" fillId="0" borderId="33" xfId="58" applyNumberFormat="1" applyFont="1" applyBorder="1" applyAlignment="1" applyProtection="1">
      <alignment vertical="center"/>
      <protection/>
    </xf>
    <xf numFmtId="3" fontId="36" fillId="0" borderId="36" xfId="58" applyNumberFormat="1" applyFont="1" applyBorder="1" applyAlignment="1" applyProtection="1">
      <alignment vertical="center"/>
      <protection locked="0"/>
    </xf>
    <xf numFmtId="3" fontId="36" fillId="0" borderId="36" xfId="58" applyNumberFormat="1" applyFont="1" applyBorder="1" applyAlignment="1" applyProtection="1">
      <alignment vertical="center"/>
      <protection/>
    </xf>
    <xf numFmtId="0" fontId="40" fillId="21" borderId="34" xfId="62" applyFont="1" applyFill="1" applyBorder="1" applyAlignment="1" quotePrefix="1">
      <alignment horizontal="center"/>
      <protection/>
    </xf>
    <xf numFmtId="3" fontId="36" fillId="0" borderId="33" xfId="58" applyNumberFormat="1" applyFont="1" applyBorder="1" applyAlignment="1">
      <alignment vertical="center"/>
      <protection/>
    </xf>
    <xf numFmtId="3" fontId="36" fillId="0" borderId="33" xfId="58" applyNumberFormat="1" applyFont="1" applyBorder="1" applyAlignment="1" applyProtection="1">
      <alignment horizontal="right" vertical="center"/>
      <protection locked="0"/>
    </xf>
    <xf numFmtId="3" fontId="36" fillId="0" borderId="33" xfId="58" applyNumberFormat="1" applyFont="1" applyBorder="1" applyAlignment="1" applyProtection="1">
      <alignment horizontal="right" vertical="center"/>
      <protection/>
    </xf>
    <xf numFmtId="3" fontId="36" fillId="0" borderId="32" xfId="58" applyNumberFormat="1" applyFont="1" applyBorder="1" applyAlignment="1" applyProtection="1">
      <alignment vertical="center"/>
      <protection/>
    </xf>
    <xf numFmtId="3" fontId="36" fillId="0" borderId="37" xfId="58" applyNumberFormat="1" applyFont="1" applyBorder="1" applyAlignment="1" applyProtection="1">
      <alignment vertical="center"/>
      <protection/>
    </xf>
    <xf numFmtId="3" fontId="36" fillId="0" borderId="30" xfId="58" applyNumberFormat="1" applyFont="1" applyBorder="1" applyAlignment="1" applyProtection="1">
      <alignment vertical="center"/>
      <protection/>
    </xf>
    <xf numFmtId="0" fontId="29" fillId="0" borderId="14" xfId="58" applyFont="1" applyBorder="1" applyAlignment="1">
      <alignment horizontal="center" vertical="center"/>
      <protection/>
    </xf>
    <xf numFmtId="3" fontId="36" fillId="0" borderId="25" xfId="58" applyNumberFormat="1" applyFont="1" applyFill="1" applyBorder="1" applyAlignment="1" applyProtection="1">
      <alignment horizontal="right" vertical="center"/>
      <protection locked="0"/>
    </xf>
    <xf numFmtId="3" fontId="36" fillId="0" borderId="23" xfId="58" applyNumberFormat="1" applyFont="1" applyFill="1" applyBorder="1" applyAlignment="1" applyProtection="1">
      <alignment horizontal="right" vertical="center"/>
      <protection locked="0"/>
    </xf>
    <xf numFmtId="3" fontId="36" fillId="0" borderId="28" xfId="58" applyNumberFormat="1" applyFont="1" applyFill="1" applyBorder="1" applyAlignment="1" applyProtection="1">
      <alignment horizontal="right" vertical="center"/>
      <protection locked="0"/>
    </xf>
    <xf numFmtId="3" fontId="35" fillId="0" borderId="10" xfId="58" applyNumberFormat="1" applyFont="1" applyFill="1" applyBorder="1" applyAlignment="1">
      <alignment vertical="center"/>
      <protection/>
    </xf>
    <xf numFmtId="3" fontId="23" fillId="0" borderId="0" xfId="57" applyNumberFormat="1" applyFont="1" applyAlignment="1" applyProtection="1">
      <alignment/>
      <protection/>
    </xf>
    <xf numFmtId="3" fontId="17" fillId="20" borderId="0" xfId="57" applyNumberFormat="1" applyFont="1" applyFill="1" applyBorder="1" applyAlignment="1" applyProtection="1">
      <alignment horizontal="right"/>
      <protection/>
    </xf>
    <xf numFmtId="3" fontId="22" fillId="0" borderId="10" xfId="57" applyNumberFormat="1" applyFont="1" applyFill="1" applyBorder="1" applyAlignment="1" applyProtection="1" quotePrefix="1">
      <alignment horizontal="center" vertical="center"/>
      <protection/>
    </xf>
    <xf numFmtId="0" fontId="20" fillId="0" borderId="0" xfId="57" applyProtection="1">
      <alignment/>
      <protection/>
    </xf>
    <xf numFmtId="0" fontId="8" fillId="20" borderId="0" xfId="57" applyFont="1" applyFill="1" applyAlignment="1">
      <alignment vertical="center"/>
      <protection/>
    </xf>
    <xf numFmtId="0" fontId="5" fillId="0" borderId="0" xfId="57" applyFont="1" applyAlignment="1">
      <alignment horizontal="right" vertical="center"/>
      <protection/>
    </xf>
    <xf numFmtId="0" fontId="129" fillId="0" borderId="0" xfId="59">
      <alignment/>
      <protection/>
    </xf>
    <xf numFmtId="0" fontId="5" fillId="0" borderId="0" xfId="59" applyFont="1" applyAlignment="1">
      <alignment horizontal="left" vertical="center" wrapText="1"/>
      <protection/>
    </xf>
    <xf numFmtId="0" fontId="7" fillId="0" borderId="0" xfId="59" applyFont="1" applyAlignment="1">
      <alignment vertical="center" wrapText="1"/>
      <protection/>
    </xf>
    <xf numFmtId="0" fontId="129" fillId="0" borderId="0" xfId="59" applyAlignment="1">
      <alignment/>
      <protection/>
    </xf>
    <xf numFmtId="0" fontId="129" fillId="0" borderId="0" xfId="59" applyFill="1">
      <alignment/>
      <protection/>
    </xf>
    <xf numFmtId="0" fontId="129" fillId="0" borderId="0" xfId="59" quotePrefix="1">
      <alignment/>
      <protection/>
    </xf>
    <xf numFmtId="180" fontId="67" fillId="0" borderId="0" xfId="57" applyNumberFormat="1" applyFont="1" applyBorder="1" applyAlignment="1">
      <alignment horizontal="center"/>
      <protection/>
    </xf>
    <xf numFmtId="180" fontId="129" fillId="0" borderId="0" xfId="59" applyNumberFormat="1" applyBorder="1">
      <alignment/>
      <protection/>
    </xf>
    <xf numFmtId="180" fontId="70" fillId="0" borderId="0" xfId="57" applyNumberFormat="1" applyFont="1" applyBorder="1" applyAlignment="1">
      <alignment horizontal="center"/>
      <protection/>
    </xf>
    <xf numFmtId="180" fontId="62" fillId="4" borderId="0" xfId="57" applyNumberFormat="1" applyFont="1" applyFill="1" applyBorder="1" applyAlignment="1">
      <alignment horizontal="center"/>
      <protection/>
    </xf>
    <xf numFmtId="180" fontId="62" fillId="21" borderId="0" xfId="57" applyNumberFormat="1" applyFont="1" applyFill="1" applyBorder="1" applyAlignment="1">
      <alignment horizontal="center"/>
      <protection/>
    </xf>
    <xf numFmtId="180" fontId="59" fillId="0" borderId="0" xfId="57" applyNumberFormat="1" applyFont="1" applyBorder="1" applyAlignment="1">
      <alignment horizontal="center"/>
      <protection/>
    </xf>
    <xf numFmtId="180" fontId="67" fillId="16" borderId="0" xfId="57" applyNumberFormat="1" applyFont="1" applyFill="1" applyBorder="1" applyAlignment="1">
      <alignment horizontal="center"/>
      <protection/>
    </xf>
    <xf numFmtId="180" fontId="59" fillId="16" borderId="0" xfId="57" applyNumberFormat="1" applyFont="1" applyFill="1" applyBorder="1" applyAlignment="1">
      <alignment horizontal="center"/>
      <protection/>
    </xf>
    <xf numFmtId="0" fontId="129" fillId="0" borderId="0" xfId="59" applyBorder="1">
      <alignment/>
      <protection/>
    </xf>
    <xf numFmtId="180" fontId="60" fillId="16" borderId="0" xfId="57" applyNumberFormat="1" applyFont="1" applyFill="1" applyBorder="1" applyAlignment="1">
      <alignment horizontal="center"/>
      <protection/>
    </xf>
    <xf numFmtId="0" fontId="67" fillId="0" borderId="0" xfId="57" applyNumberFormat="1" applyFont="1" applyBorder="1" applyAlignment="1" quotePrefix="1">
      <alignment horizontal="center"/>
      <protection/>
    </xf>
    <xf numFmtId="0" fontId="67" fillId="0" borderId="0" xfId="57" applyNumberFormat="1" applyFont="1" applyFill="1" applyBorder="1" applyAlignment="1" quotePrefix="1">
      <alignment horizontal="center"/>
      <protection/>
    </xf>
    <xf numFmtId="183" fontId="67" fillId="0" borderId="0" xfId="57" applyNumberFormat="1" applyFont="1" applyFill="1" applyBorder="1" applyAlignment="1" quotePrefix="1">
      <alignment horizontal="center"/>
      <protection/>
    </xf>
    <xf numFmtId="0" fontId="67" fillId="16" borderId="0" xfId="57" applyNumberFormat="1" applyFont="1" applyFill="1" applyBorder="1" applyAlignment="1" quotePrefix="1">
      <alignment horizontal="center"/>
      <protection/>
    </xf>
    <xf numFmtId="3" fontId="36" fillId="0" borderId="30" xfId="58" applyNumberFormat="1" applyFont="1" applyBorder="1" applyAlignment="1">
      <alignment horizontal="right" vertical="center"/>
      <protection/>
    </xf>
    <xf numFmtId="3" fontId="36" fillId="0" borderId="38" xfId="58" applyNumberFormat="1" applyFont="1" applyBorder="1" applyAlignment="1">
      <alignment horizontal="right" vertical="center"/>
      <protection/>
    </xf>
    <xf numFmtId="0" fontId="8" fillId="0" borderId="0" xfId="57" applyFont="1" applyAlignment="1">
      <alignment horizontal="center" wrapText="1"/>
      <protection/>
    </xf>
    <xf numFmtId="0" fontId="80" fillId="0" borderId="0" xfId="57" applyFont="1" applyFill="1" applyBorder="1" applyAlignment="1">
      <alignment horizontal="left"/>
      <protection/>
    </xf>
    <xf numFmtId="0" fontId="10" fillId="16" borderId="0" xfId="63" applyFont="1" applyFill="1" applyBorder="1" applyAlignment="1" quotePrefix="1">
      <alignment horizontal="left"/>
      <protection/>
    </xf>
    <xf numFmtId="0" fontId="129" fillId="20" borderId="0" xfId="59" applyFill="1">
      <alignment/>
      <protection/>
    </xf>
    <xf numFmtId="0" fontId="129" fillId="20" borderId="0" xfId="59" applyFill="1" applyAlignment="1">
      <alignment/>
      <protection/>
    </xf>
    <xf numFmtId="1" fontId="59" fillId="4" borderId="39" xfId="57" applyNumberFormat="1" applyFont="1" applyFill="1" applyBorder="1" applyAlignment="1" quotePrefix="1">
      <alignment horizontal="center"/>
      <protection/>
    </xf>
    <xf numFmtId="0" fontId="5" fillId="4" borderId="40" xfId="57" applyFont="1" applyFill="1" applyBorder="1">
      <alignment/>
      <protection/>
    </xf>
    <xf numFmtId="1" fontId="59" fillId="4" borderId="41" xfId="57" applyNumberFormat="1" applyFont="1" applyFill="1" applyBorder="1" applyAlignment="1" quotePrefix="1">
      <alignment horizontal="center"/>
      <protection/>
    </xf>
    <xf numFmtId="0" fontId="5" fillId="4" borderId="42" xfId="57" applyFont="1" applyFill="1" applyBorder="1">
      <alignment/>
      <protection/>
    </xf>
    <xf numFmtId="0" fontId="5" fillId="4" borderId="41" xfId="57" applyFont="1" applyFill="1" applyBorder="1">
      <alignment/>
      <protection/>
    </xf>
    <xf numFmtId="0" fontId="5" fillId="4" borderId="41" xfId="57" applyFont="1" applyFill="1" applyBorder="1" applyAlignment="1" quotePrefix="1">
      <alignment horizontal="left"/>
      <protection/>
    </xf>
    <xf numFmtId="180" fontId="59" fillId="4" borderId="41" xfId="57" applyNumberFormat="1" applyFont="1" applyFill="1" applyBorder="1" applyAlignment="1" quotePrefix="1">
      <alignment horizontal="center"/>
      <protection/>
    </xf>
    <xf numFmtId="0" fontId="61" fillId="4" borderId="41" xfId="57" applyFont="1" applyFill="1" applyBorder="1">
      <alignment/>
      <protection/>
    </xf>
    <xf numFmtId="180" fontId="59" fillId="4" borderId="41" xfId="57" applyNumberFormat="1" applyFont="1" applyFill="1" applyBorder="1" applyAlignment="1" quotePrefix="1">
      <alignment horizontal="center" vertical="center"/>
      <protection/>
    </xf>
    <xf numFmtId="0" fontId="5" fillId="4" borderId="41" xfId="57" applyFont="1" applyFill="1" applyBorder="1" applyAlignment="1">
      <alignment wrapText="1"/>
      <protection/>
    </xf>
    <xf numFmtId="180" fontId="59" fillId="4" borderId="41" xfId="57" applyNumberFormat="1" applyFont="1" applyFill="1" applyBorder="1" applyAlignment="1" quotePrefix="1">
      <alignment horizontal="center"/>
      <protection/>
    </xf>
    <xf numFmtId="0" fontId="5" fillId="4" borderId="41" xfId="57" applyFont="1" applyFill="1" applyBorder="1">
      <alignment/>
      <protection/>
    </xf>
    <xf numFmtId="180" fontId="59" fillId="4" borderId="43" xfId="57" applyNumberFormat="1" applyFont="1" applyFill="1" applyBorder="1" applyAlignment="1" quotePrefix="1">
      <alignment horizontal="center"/>
      <protection/>
    </xf>
    <xf numFmtId="0" fontId="5" fillId="4" borderId="43" xfId="57" applyFont="1" applyFill="1" applyBorder="1">
      <alignment/>
      <protection/>
    </xf>
    <xf numFmtId="180" fontId="60" fillId="4" borderId="43" xfId="57" applyNumberFormat="1" applyFont="1" applyFill="1" applyBorder="1" applyAlignment="1" quotePrefix="1">
      <alignment horizontal="center"/>
      <protection/>
    </xf>
    <xf numFmtId="0" fontId="61" fillId="4" borderId="43" xfId="57" applyFont="1" applyFill="1" applyBorder="1">
      <alignment/>
      <protection/>
    </xf>
    <xf numFmtId="180" fontId="59" fillId="4" borderId="44" xfId="57" applyNumberFormat="1" applyFont="1" applyFill="1" applyBorder="1" applyAlignment="1" quotePrefix="1">
      <alignment horizontal="center"/>
      <protection/>
    </xf>
    <xf numFmtId="0" fontId="5" fillId="4" borderId="44" xfId="57" applyFont="1" applyFill="1" applyBorder="1">
      <alignment/>
      <protection/>
    </xf>
    <xf numFmtId="0" fontId="10" fillId="4" borderId="0" xfId="63" applyFont="1" applyFill="1" applyBorder="1" applyAlignment="1" quotePrefix="1">
      <alignment horizontal="left"/>
      <protection/>
    </xf>
    <xf numFmtId="0" fontId="91" fillId="4" borderId="32" xfId="63" applyFont="1" applyFill="1" applyBorder="1">
      <alignment/>
      <protection/>
    </xf>
    <xf numFmtId="180" fontId="62" fillId="4" borderId="45" xfId="57" applyNumberFormat="1" applyFont="1" applyFill="1" applyBorder="1" applyAlignment="1">
      <alignment horizontal="center"/>
      <protection/>
    </xf>
    <xf numFmtId="180" fontId="25" fillId="4" borderId="33" xfId="57" applyNumberFormat="1" applyFont="1" applyFill="1" applyBorder="1" applyAlignment="1">
      <alignment horizontal="left"/>
      <protection/>
    </xf>
    <xf numFmtId="180" fontId="65" fillId="4" borderId="33" xfId="57" applyNumberFormat="1" applyFont="1" applyFill="1" applyBorder="1" applyAlignment="1">
      <alignment horizontal="left"/>
      <protection/>
    </xf>
    <xf numFmtId="180" fontId="67" fillId="4" borderId="46" xfId="57" applyNumberFormat="1" applyFont="1" applyFill="1" applyBorder="1" applyAlignment="1" quotePrefix="1">
      <alignment horizontal="center"/>
      <protection/>
    </xf>
    <xf numFmtId="0" fontId="61" fillId="4" borderId="47" xfId="57" applyFont="1" applyFill="1" applyBorder="1">
      <alignment/>
      <protection/>
    </xf>
    <xf numFmtId="180" fontId="67" fillId="4" borderId="41" xfId="57" applyNumberFormat="1" applyFont="1" applyFill="1" applyBorder="1" applyAlignment="1" quotePrefix="1">
      <alignment horizontal="center"/>
      <protection/>
    </xf>
    <xf numFmtId="0" fontId="61" fillId="4" borderId="42" xfId="57" applyFont="1" applyFill="1" applyBorder="1">
      <alignment/>
      <protection/>
    </xf>
    <xf numFmtId="0" fontId="61" fillId="4" borderId="41" xfId="57" applyFont="1" applyFill="1" applyBorder="1">
      <alignment/>
      <protection/>
    </xf>
    <xf numFmtId="0" fontId="66" fillId="4" borderId="41" xfId="57" applyFont="1" applyFill="1" applyBorder="1">
      <alignment/>
      <protection/>
    </xf>
    <xf numFmtId="0" fontId="61" fillId="4" borderId="41" xfId="57" applyFont="1" applyFill="1" applyBorder="1" applyAlignment="1">
      <alignment horizontal="left"/>
      <protection/>
    </xf>
    <xf numFmtId="180" fontId="67" fillId="4" borderId="41" xfId="57" applyNumberFormat="1" applyFont="1" applyFill="1" applyBorder="1" applyAlignment="1">
      <alignment horizontal="center"/>
      <protection/>
    </xf>
    <xf numFmtId="0" fontId="61" fillId="4" borderId="41" xfId="57" applyFont="1" applyFill="1" applyBorder="1" applyAlignment="1">
      <alignment horizontal="left" wrapText="1"/>
      <protection/>
    </xf>
    <xf numFmtId="180" fontId="70" fillId="4" borderId="43" xfId="57" applyNumberFormat="1" applyFont="1" applyFill="1" applyBorder="1" applyAlignment="1">
      <alignment horizontal="center"/>
      <protection/>
    </xf>
    <xf numFmtId="0" fontId="71" fillId="4" borderId="43" xfId="57" applyFont="1" applyFill="1" applyBorder="1">
      <alignment/>
      <protection/>
    </xf>
    <xf numFmtId="180" fontId="26" fillId="4" borderId="48" xfId="57" applyNumberFormat="1" applyFont="1" applyFill="1" applyBorder="1" applyAlignment="1">
      <alignment horizontal="left"/>
      <protection/>
    </xf>
    <xf numFmtId="180" fontId="67" fillId="4" borderId="46" xfId="57" applyNumberFormat="1" applyFont="1" applyFill="1" applyBorder="1" applyAlignment="1">
      <alignment horizontal="center"/>
      <protection/>
    </xf>
    <xf numFmtId="0" fontId="5" fillId="4" borderId="47" xfId="57" applyFont="1" applyFill="1" applyBorder="1">
      <alignment/>
      <protection/>
    </xf>
    <xf numFmtId="180" fontId="67" fillId="4" borderId="49" xfId="57" applyNumberFormat="1" applyFont="1" applyFill="1" applyBorder="1" applyAlignment="1">
      <alignment horizontal="center"/>
      <protection/>
    </xf>
    <xf numFmtId="0" fontId="5" fillId="4" borderId="49" xfId="57" applyFont="1" applyFill="1" applyBorder="1">
      <alignment/>
      <protection/>
    </xf>
    <xf numFmtId="180" fontId="25" fillId="4" borderId="48" xfId="57" applyNumberFormat="1" applyFont="1" applyFill="1" applyBorder="1" applyAlignment="1">
      <alignment horizontal="left"/>
      <protection/>
    </xf>
    <xf numFmtId="180" fontId="59" fillId="4" borderId="41" xfId="57" applyNumberFormat="1" applyFont="1" applyFill="1" applyBorder="1" applyAlignment="1">
      <alignment horizontal="center"/>
      <protection/>
    </xf>
    <xf numFmtId="180" fontId="59" fillId="4" borderId="49" xfId="57" applyNumberFormat="1" applyFont="1" applyFill="1" applyBorder="1" applyAlignment="1">
      <alignment horizontal="center"/>
      <protection/>
    </xf>
    <xf numFmtId="0" fontId="5" fillId="4" borderId="49" xfId="57" applyFont="1" applyFill="1" applyBorder="1">
      <alignment/>
      <protection/>
    </xf>
    <xf numFmtId="180" fontId="67" fillId="4" borderId="44" xfId="57" applyNumberFormat="1" applyFont="1" applyFill="1" applyBorder="1" applyAlignment="1">
      <alignment horizontal="center"/>
      <protection/>
    </xf>
    <xf numFmtId="0" fontId="5" fillId="4" borderId="44" xfId="57" applyFont="1" applyFill="1" applyBorder="1">
      <alignment/>
      <protection/>
    </xf>
    <xf numFmtId="180" fontId="59" fillId="4" borderId="46" xfId="57" applyNumberFormat="1" applyFont="1" applyFill="1" applyBorder="1" applyAlignment="1">
      <alignment horizontal="center"/>
      <protection/>
    </xf>
    <xf numFmtId="0" fontId="5" fillId="4" borderId="46" xfId="57" applyFont="1" applyFill="1" applyBorder="1">
      <alignment/>
      <protection/>
    </xf>
    <xf numFmtId="180" fontId="67" fillId="4" borderId="43" xfId="57" applyNumberFormat="1" applyFont="1" applyFill="1" applyBorder="1" applyAlignment="1">
      <alignment horizontal="center"/>
      <protection/>
    </xf>
    <xf numFmtId="0" fontId="79" fillId="4" borderId="43" xfId="57" applyFont="1" applyFill="1" applyBorder="1">
      <alignment/>
      <protection/>
    </xf>
    <xf numFmtId="180" fontId="59" fillId="4" borderId="39" xfId="57" applyNumberFormat="1" applyFont="1" applyFill="1" applyBorder="1" applyAlignment="1">
      <alignment horizontal="center"/>
      <protection/>
    </xf>
    <xf numFmtId="0" fontId="5" fillId="4" borderId="39" xfId="57" applyFont="1" applyFill="1" applyBorder="1">
      <alignment/>
      <protection/>
    </xf>
    <xf numFmtId="180" fontId="60" fillId="4" borderId="41" xfId="57" applyNumberFormat="1" applyFont="1" applyFill="1" applyBorder="1" applyAlignment="1">
      <alignment horizontal="center"/>
      <protection/>
    </xf>
    <xf numFmtId="180" fontId="59" fillId="4" borderId="44" xfId="57" applyNumberFormat="1" applyFont="1" applyFill="1" applyBorder="1" applyAlignment="1">
      <alignment horizontal="center"/>
      <protection/>
    </xf>
    <xf numFmtId="0" fontId="5" fillId="4" borderId="44" xfId="57" applyFont="1" applyFill="1" applyBorder="1" applyAlignment="1">
      <alignment horizontal="left" wrapText="1"/>
      <protection/>
    </xf>
    <xf numFmtId="0" fontId="67" fillId="4" borderId="50" xfId="57" applyNumberFormat="1" applyFont="1" applyFill="1" applyBorder="1" applyAlignment="1" quotePrefix="1">
      <alignment horizontal="center"/>
      <protection/>
    </xf>
    <xf numFmtId="0" fontId="17" fillId="4" borderId="50" xfId="57" applyFont="1" applyFill="1" applyBorder="1" applyAlignment="1">
      <alignment horizontal="left"/>
      <protection/>
    </xf>
    <xf numFmtId="0" fontId="67" fillId="4" borderId="41" xfId="57" applyNumberFormat="1" applyFont="1" applyFill="1" applyBorder="1" applyAlignment="1" quotePrefix="1">
      <alignment horizontal="center"/>
      <protection/>
    </xf>
    <xf numFmtId="0" fontId="17" fillId="4" borderId="41" xfId="57" applyFont="1" applyFill="1" applyBorder="1" applyAlignment="1">
      <alignment horizontal="left"/>
      <protection/>
    </xf>
    <xf numFmtId="0" fontId="80" fillId="4" borderId="41" xfId="57" applyFont="1" applyFill="1" applyBorder="1" applyAlignment="1">
      <alignment horizontal="left"/>
      <protection/>
    </xf>
    <xf numFmtId="0" fontId="17" fillId="4" borderId="41" xfId="57" applyFont="1" applyFill="1" applyBorder="1" applyAlignment="1" quotePrefix="1">
      <alignment horizontal="left"/>
      <protection/>
    </xf>
    <xf numFmtId="0" fontId="67" fillId="4" borderId="44" xfId="57" applyNumberFormat="1" applyFont="1" applyFill="1" applyBorder="1" applyAlignment="1" quotePrefix="1">
      <alignment horizontal="center"/>
      <protection/>
    </xf>
    <xf numFmtId="0" fontId="17" fillId="4" borderId="44" xfId="57" applyFont="1" applyFill="1" applyBorder="1" applyAlignment="1">
      <alignment horizontal="left"/>
      <protection/>
    </xf>
    <xf numFmtId="0" fontId="80" fillId="4" borderId="50" xfId="57" applyFont="1" applyFill="1" applyBorder="1" applyAlignment="1">
      <alignment horizontal="left"/>
      <protection/>
    </xf>
    <xf numFmtId="0" fontId="67" fillId="4" borderId="46" xfId="57" applyNumberFormat="1" applyFont="1" applyFill="1" applyBorder="1" applyAlignment="1" quotePrefix="1">
      <alignment horizontal="center"/>
      <protection/>
    </xf>
    <xf numFmtId="0" fontId="17" fillId="4" borderId="46" xfId="57" applyFont="1" applyFill="1" applyBorder="1" applyAlignment="1">
      <alignment horizontal="left"/>
      <protection/>
    </xf>
    <xf numFmtId="183" fontId="67" fillId="4" borderId="44" xfId="57" applyNumberFormat="1" applyFont="1" applyFill="1" applyBorder="1" applyAlignment="1" quotePrefix="1">
      <alignment horizontal="center"/>
      <protection/>
    </xf>
    <xf numFmtId="0" fontId="17" fillId="4" borderId="44" xfId="57" applyFont="1" applyFill="1" applyBorder="1" applyAlignment="1">
      <alignment horizontal="left"/>
      <protection/>
    </xf>
    <xf numFmtId="0" fontId="80" fillId="4" borderId="44" xfId="57" applyFont="1" applyFill="1" applyBorder="1" applyAlignment="1">
      <alignment horizontal="left"/>
      <protection/>
    </xf>
    <xf numFmtId="0" fontId="129" fillId="20" borderId="23" xfId="59" applyFill="1" applyBorder="1">
      <alignment/>
      <protection/>
    </xf>
    <xf numFmtId="0" fontId="129" fillId="20" borderId="23" xfId="59" applyFill="1" applyBorder="1" applyAlignment="1">
      <alignment/>
      <protection/>
    </xf>
    <xf numFmtId="0" fontId="129" fillId="0" borderId="23" xfId="59" applyFill="1" applyBorder="1">
      <alignment/>
      <protection/>
    </xf>
    <xf numFmtId="0" fontId="24" fillId="4" borderId="0" xfId="57" applyFont="1" applyFill="1" applyBorder="1">
      <alignment/>
      <protection/>
    </xf>
    <xf numFmtId="0" fontId="23" fillId="4" borderId="0" xfId="57" applyFont="1" applyFill="1" applyBorder="1">
      <alignment/>
      <protection/>
    </xf>
    <xf numFmtId="0" fontId="24" fillId="4" borderId="0" xfId="57" applyNumberFormat="1" applyFont="1" applyFill="1" applyBorder="1" applyProtection="1">
      <alignment/>
      <protection locked="0"/>
    </xf>
    <xf numFmtId="49" fontId="24" fillId="4" borderId="0" xfId="57" applyNumberFormat="1" applyFont="1" applyFill="1" applyBorder="1" applyProtection="1">
      <alignment/>
      <protection locked="0"/>
    </xf>
    <xf numFmtId="0" fontId="129" fillId="4" borderId="0" xfId="59" applyFill="1">
      <alignment/>
      <protection/>
    </xf>
    <xf numFmtId="0" fontId="129" fillId="4" borderId="0" xfId="59" applyFill="1" applyAlignment="1">
      <alignment/>
      <protection/>
    </xf>
    <xf numFmtId="182" fontId="57" fillId="4" borderId="0" xfId="65" applyNumberFormat="1" applyFont="1" applyFill="1" applyBorder="1" applyAlignment="1" quotePrefix="1">
      <alignment horizontal="right"/>
      <protection/>
    </xf>
    <xf numFmtId="0" fontId="13" fillId="4" borderId="0" xfId="65" applyFont="1" applyFill="1" applyBorder="1">
      <alignment/>
      <protection/>
    </xf>
    <xf numFmtId="0" fontId="13" fillId="4" borderId="0" xfId="65" applyFont="1" applyFill="1" applyBorder="1" applyAlignment="1" quotePrefix="1">
      <alignment horizontal="left"/>
      <protection/>
    </xf>
    <xf numFmtId="0" fontId="11" fillId="4" borderId="0" xfId="65" applyFont="1" applyFill="1" applyBorder="1" applyAlignment="1" quotePrefix="1">
      <alignment horizontal="left"/>
      <protection/>
    </xf>
    <xf numFmtId="0" fontId="11" fillId="4" borderId="0" xfId="65" applyFont="1" applyFill="1" applyBorder="1">
      <alignment/>
      <protection/>
    </xf>
    <xf numFmtId="0" fontId="13" fillId="4" borderId="0" xfId="65" applyFont="1" applyFill="1" applyBorder="1" applyAlignment="1">
      <alignment horizontal="left"/>
      <protection/>
    </xf>
    <xf numFmtId="0" fontId="11" fillId="4" borderId="0" xfId="65" applyFont="1" applyFill="1" applyBorder="1" applyAlignment="1">
      <alignment horizontal="left"/>
      <protection/>
    </xf>
    <xf numFmtId="0" fontId="11" fillId="4" borderId="0" xfId="65" applyFont="1" applyFill="1" applyBorder="1">
      <alignment/>
      <protection/>
    </xf>
    <xf numFmtId="0" fontId="11" fillId="4" borderId="0" xfId="65" applyFont="1" applyFill="1" applyBorder="1" applyAlignment="1" quotePrefix="1">
      <alignment horizontal="left"/>
      <protection/>
    </xf>
    <xf numFmtId="0" fontId="11" fillId="4" borderId="0" xfId="62" applyFont="1" applyFill="1" applyBorder="1" applyAlignment="1">
      <alignment horizontal="left"/>
      <protection/>
    </xf>
    <xf numFmtId="0" fontId="13" fillId="4" borderId="0" xfId="62" applyFont="1" applyFill="1" applyBorder="1" applyAlignment="1">
      <alignment horizontal="left"/>
      <protection/>
    </xf>
    <xf numFmtId="0" fontId="13" fillId="4" borderId="0" xfId="65" applyFont="1" applyFill="1" applyBorder="1" applyAlignment="1" quotePrefix="1">
      <alignment horizontal="left"/>
      <protection/>
    </xf>
    <xf numFmtId="0" fontId="58" fillId="4" borderId="0" xfId="62" applyFont="1" applyFill="1" applyBorder="1" applyAlignment="1" quotePrefix="1">
      <alignment horizontal="left"/>
      <protection/>
    </xf>
    <xf numFmtId="0" fontId="57" fillId="4" borderId="0" xfId="62" applyFont="1" applyFill="1" applyBorder="1" applyAlignment="1" quotePrefix="1">
      <alignment horizontal="left"/>
      <protection/>
    </xf>
    <xf numFmtId="0" fontId="11" fillId="4" borderId="0" xfId="65" applyFont="1" applyFill="1" applyBorder="1" applyAlignment="1">
      <alignment horizontal="left"/>
      <protection/>
    </xf>
    <xf numFmtId="182" fontId="58" fillId="4" borderId="0" xfId="65" applyNumberFormat="1" applyFont="1" applyFill="1" applyBorder="1" applyAlignment="1" quotePrefix="1">
      <alignment horizontal="right"/>
      <protection/>
    </xf>
    <xf numFmtId="0" fontId="13" fillId="4" borderId="0" xfId="65" applyFont="1" applyFill="1" applyBorder="1">
      <alignment/>
      <protection/>
    </xf>
    <xf numFmtId="182" fontId="57" fillId="4" borderId="0" xfId="65" applyNumberFormat="1" applyFont="1" applyFill="1" applyBorder="1" applyAlignment="1">
      <alignment horizontal="right"/>
      <protection/>
    </xf>
    <xf numFmtId="0" fontId="13" fillId="4" borderId="0" xfId="65" applyFont="1" applyFill="1" applyBorder="1" applyAlignment="1">
      <alignment horizontal="left"/>
      <protection/>
    </xf>
    <xf numFmtId="0" fontId="56" fillId="4" borderId="0" xfId="57" applyFont="1" applyFill="1" applyAlignment="1">
      <alignment horizontal="center"/>
      <protection/>
    </xf>
    <xf numFmtId="0" fontId="5" fillId="4" borderId="0" xfId="57" applyFont="1" applyFill="1" applyAlignment="1">
      <alignment horizontal="right" vertical="center"/>
      <protection/>
    </xf>
    <xf numFmtId="0" fontId="5" fillId="4" borderId="0" xfId="59" applyFont="1" applyFill="1" applyAlignment="1">
      <alignment horizontal="left" vertical="center" wrapText="1"/>
      <protection/>
    </xf>
    <xf numFmtId="14" fontId="129" fillId="4" borderId="23" xfId="59" applyNumberFormat="1" applyFill="1" applyBorder="1" applyAlignment="1">
      <alignment horizontal="left"/>
      <protection/>
    </xf>
    <xf numFmtId="0" fontId="29" fillId="0" borderId="11" xfId="58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" borderId="51" xfId="62" applyNumberFormat="1" applyFont="1" applyFill="1" applyBorder="1" applyAlignment="1" applyProtection="1" quotePrefix="1">
      <alignment horizontal="right" vertical="center"/>
      <protection/>
    </xf>
    <xf numFmtId="0" fontId="5" fillId="16" borderId="0" xfId="57" applyFont="1" applyFill="1" applyAlignment="1">
      <alignment vertical="center"/>
      <protection/>
    </xf>
    <xf numFmtId="0" fontId="8" fillId="16" borderId="17" xfId="62" applyFont="1" applyFill="1" applyBorder="1" applyAlignment="1" quotePrefix="1">
      <alignment horizontal="right" vertical="center"/>
      <protection/>
    </xf>
    <xf numFmtId="179" fontId="11" fillId="16" borderId="52" xfId="62" applyNumberFormat="1" applyFont="1" applyFill="1" applyBorder="1" applyAlignment="1" quotePrefix="1">
      <alignment horizontal="right" vertical="center"/>
      <protection/>
    </xf>
    <xf numFmtId="0" fontId="5" fillId="16" borderId="53" xfId="62" applyFont="1" applyFill="1" applyBorder="1" applyAlignment="1">
      <alignment horizontal="left" vertical="center" wrapText="1"/>
      <protection/>
    </xf>
    <xf numFmtId="0" fontId="8" fillId="16" borderId="0" xfId="57" applyFont="1" applyFill="1" applyAlignment="1">
      <alignment vertical="center"/>
      <protection/>
    </xf>
    <xf numFmtId="179" fontId="11" fillId="16" borderId="54" xfId="62" applyNumberFormat="1" applyFont="1" applyFill="1" applyBorder="1" applyAlignment="1" quotePrefix="1">
      <alignment horizontal="right" vertical="center"/>
      <protection/>
    </xf>
    <xf numFmtId="0" fontId="5" fillId="16" borderId="55" xfId="62" applyFont="1" applyFill="1" applyBorder="1" applyAlignment="1">
      <alignment horizontal="left" vertical="center" wrapText="1"/>
      <protection/>
    </xf>
    <xf numFmtId="0" fontId="5" fillId="16" borderId="56" xfId="62" applyFont="1" applyFill="1" applyBorder="1" applyAlignment="1">
      <alignment horizontal="left" vertical="center" wrapText="1"/>
      <protection/>
    </xf>
    <xf numFmtId="179" fontId="11" fillId="16" borderId="57" xfId="62" applyNumberFormat="1" applyFont="1" applyFill="1" applyBorder="1" applyAlignment="1" quotePrefix="1">
      <alignment horizontal="right" vertical="center"/>
      <protection/>
    </xf>
    <xf numFmtId="0" fontId="5" fillId="16" borderId="17" xfId="62" applyFont="1" applyFill="1" applyBorder="1" applyAlignment="1">
      <alignment horizontal="right" vertical="center"/>
      <protection/>
    </xf>
    <xf numFmtId="0" fontId="5" fillId="16" borderId="0" xfId="62" applyFont="1" applyFill="1" applyBorder="1" applyAlignment="1">
      <alignment horizontal="left" vertical="center" wrapText="1"/>
      <protection/>
    </xf>
    <xf numFmtId="179" fontId="8" fillId="16" borderId="17" xfId="62" applyNumberFormat="1" applyFont="1" applyFill="1" applyBorder="1" applyAlignment="1" quotePrefix="1">
      <alignment horizontal="right" vertical="center"/>
      <protection/>
    </xf>
    <xf numFmtId="0" fontId="8" fillId="16" borderId="0" xfId="62" applyFont="1" applyFill="1" applyBorder="1" applyAlignment="1">
      <alignment horizontal="right" vertical="center"/>
      <protection/>
    </xf>
    <xf numFmtId="0" fontId="8" fillId="16" borderId="0" xfId="62" applyFont="1" applyFill="1" applyBorder="1" applyAlignment="1" quotePrefix="1">
      <alignment horizontal="right" vertical="center"/>
      <protection/>
    </xf>
    <xf numFmtId="0" fontId="8" fillId="16" borderId="17" xfId="62" applyFont="1" applyFill="1" applyBorder="1" applyAlignment="1">
      <alignment horizontal="right" vertical="center"/>
      <protection/>
    </xf>
    <xf numFmtId="0" fontId="5" fillId="16" borderId="0" xfId="57" applyFont="1" applyFill="1" applyBorder="1" applyAlignment="1">
      <alignment vertical="center"/>
      <protection/>
    </xf>
    <xf numFmtId="0" fontId="5" fillId="16" borderId="0" xfId="57" applyFont="1" applyFill="1" applyAlignment="1">
      <alignment vertical="center" wrapText="1"/>
      <protection/>
    </xf>
    <xf numFmtId="0" fontId="5" fillId="16" borderId="0" xfId="57" applyFont="1" applyFill="1" applyBorder="1" applyAlignment="1">
      <alignment vertical="center" wrapText="1"/>
      <protection/>
    </xf>
    <xf numFmtId="0" fontId="5" fillId="16" borderId="0" xfId="57" applyFont="1" applyFill="1" applyAlignment="1" quotePrefix="1">
      <alignment vertical="center"/>
      <protection/>
    </xf>
    <xf numFmtId="0" fontId="5" fillId="16" borderId="0" xfId="57" applyFont="1" applyFill="1" applyAlignment="1" quotePrefix="1">
      <alignment horizontal="right" vertical="center"/>
      <protection/>
    </xf>
    <xf numFmtId="1" fontId="21" fillId="24" borderId="0" xfId="57" applyNumberFormat="1" applyFont="1" applyFill="1" applyAlignment="1">
      <alignment vertical="center"/>
      <protection/>
    </xf>
    <xf numFmtId="0" fontId="5" fillId="24" borderId="0" xfId="57" applyFont="1" applyFill="1" applyAlignment="1">
      <alignment vertical="center"/>
      <protection/>
    </xf>
    <xf numFmtId="0" fontId="6" fillId="16" borderId="0" xfId="57" applyFont="1" applyFill="1" applyProtection="1">
      <alignment/>
      <protection locked="0"/>
    </xf>
    <xf numFmtId="0" fontId="5" fillId="16" borderId="0" xfId="57" applyFont="1" applyFill="1" applyAlignment="1" applyProtection="1">
      <alignment vertical="center"/>
      <protection locked="0"/>
    </xf>
    <xf numFmtId="0" fontId="6" fillId="16" borderId="0" xfId="0" applyFont="1" applyFill="1" applyAlignment="1">
      <alignment vertical="center"/>
    </xf>
    <xf numFmtId="0" fontId="5" fillId="16" borderId="0" xfId="57" applyFont="1" applyFill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0" applyFont="1" applyFill="1" applyAlignment="1">
      <alignment vertical="center"/>
    </xf>
    <xf numFmtId="178" fontId="5" fillId="16" borderId="0" xfId="57" applyNumberFormat="1" applyFont="1" applyFill="1" applyAlignment="1">
      <alignment vertical="center"/>
      <protection/>
    </xf>
    <xf numFmtId="179" fontId="11" fillId="16" borderId="58" xfId="62" applyNumberFormat="1" applyFont="1" applyFill="1" applyBorder="1" applyAlignment="1" quotePrefix="1">
      <alignment horizontal="right" vertical="center"/>
      <protection/>
    </xf>
    <xf numFmtId="0" fontId="5" fillId="16" borderId="59" xfId="62" applyFont="1" applyFill="1" applyBorder="1" applyAlignment="1">
      <alignment horizontal="left" vertical="center" wrapText="1"/>
      <protection/>
    </xf>
    <xf numFmtId="179" fontId="73" fillId="4" borderId="48" xfId="62" applyNumberFormat="1" applyFont="1" applyFill="1" applyBorder="1" applyAlignment="1" applyProtection="1" quotePrefix="1">
      <alignment horizontal="right" vertical="center"/>
      <protection/>
    </xf>
    <xf numFmtId="0" fontId="73" fillId="4" borderId="60" xfId="62" applyFont="1" applyFill="1" applyBorder="1" applyAlignment="1" applyProtection="1" quotePrefix="1">
      <alignment horizontal="left" vertical="center"/>
      <protection/>
    </xf>
    <xf numFmtId="0" fontId="73" fillId="4" borderId="61" xfId="62" applyFont="1" applyFill="1" applyBorder="1" applyAlignment="1" applyProtection="1" quotePrefix="1">
      <alignment horizontal="left" vertical="center"/>
      <protection/>
    </xf>
    <xf numFmtId="3" fontId="73" fillId="4" borderId="33" xfId="57" applyNumberFormat="1" applyFont="1" applyFill="1" applyBorder="1" applyAlignment="1" applyProtection="1">
      <alignment horizontal="right" vertical="center"/>
      <protection locked="0"/>
    </xf>
    <xf numFmtId="3" fontId="73" fillId="4" borderId="33" xfId="57" applyNumberFormat="1" applyFont="1" applyFill="1" applyBorder="1" applyAlignment="1" applyProtection="1">
      <alignment horizontal="right" vertical="center"/>
      <protection/>
    </xf>
    <xf numFmtId="0" fontId="5" fillId="16" borderId="62" xfId="62" applyFont="1" applyFill="1" applyBorder="1" applyAlignment="1">
      <alignment horizontal="left" vertical="center" wrapText="1"/>
      <protection/>
    </xf>
    <xf numFmtId="0" fontId="5" fillId="16" borderId="63" xfId="62" applyFont="1" applyFill="1" applyBorder="1" applyAlignment="1">
      <alignment horizontal="left" wrapText="1"/>
      <protection/>
    </xf>
    <xf numFmtId="0" fontId="5" fillId="16" borderId="56" xfId="62" applyFont="1" applyFill="1" applyBorder="1" applyAlignment="1">
      <alignment horizontal="left" wrapText="1"/>
      <protection/>
    </xf>
    <xf numFmtId="0" fontId="5" fillId="16" borderId="64" xfId="62" applyFont="1" applyFill="1" applyBorder="1" applyAlignment="1">
      <alignment horizontal="left" wrapText="1"/>
      <protection/>
    </xf>
    <xf numFmtId="0" fontId="5" fillId="16" borderId="65" xfId="62" applyFont="1" applyFill="1" applyBorder="1" applyAlignment="1">
      <alignment horizontal="left" vertical="center" wrapText="1"/>
      <protection/>
    </xf>
    <xf numFmtId="0" fontId="5" fillId="16" borderId="55" xfId="62" applyFont="1" applyFill="1" applyBorder="1" applyAlignment="1">
      <alignment vertical="center" wrapText="1"/>
      <protection/>
    </xf>
    <xf numFmtId="0" fontId="5" fillId="16" borderId="65" xfId="62" applyFont="1" applyFill="1" applyBorder="1" applyAlignment="1">
      <alignment vertical="center" wrapText="1"/>
      <protection/>
    </xf>
    <xf numFmtId="0" fontId="5" fillId="16" borderId="62" xfId="62" applyFont="1" applyFill="1" applyBorder="1" applyAlignment="1">
      <alignment vertical="center" wrapText="1"/>
      <protection/>
    </xf>
    <xf numFmtId="0" fontId="10" fillId="16" borderId="53" xfId="62" applyFont="1" applyFill="1" applyBorder="1" applyAlignment="1">
      <alignment horizontal="left" vertical="center" wrapText="1"/>
      <protection/>
    </xf>
    <xf numFmtId="0" fontId="10" fillId="16" borderId="62" xfId="62" applyFont="1" applyFill="1" applyBorder="1" applyAlignment="1">
      <alignment vertical="center" wrapText="1"/>
      <protection/>
    </xf>
    <xf numFmtId="0" fontId="10" fillId="16" borderId="55" xfId="62" applyFont="1" applyFill="1" applyBorder="1" applyAlignment="1">
      <alignment vertical="center" wrapText="1"/>
      <protection/>
    </xf>
    <xf numFmtId="0" fontId="5" fillId="16" borderId="53" xfId="62" applyFont="1" applyFill="1" applyBorder="1" applyAlignment="1">
      <alignment horizontal="left"/>
      <protection/>
    </xf>
    <xf numFmtId="0" fontId="5" fillId="16" borderId="62" xfId="62" applyFont="1" applyFill="1" applyBorder="1" applyAlignment="1">
      <alignment horizontal="left"/>
      <protection/>
    </xf>
    <xf numFmtId="0" fontId="5" fillId="16" borderId="55" xfId="62" applyFont="1" applyFill="1" applyBorder="1" applyAlignment="1">
      <alignment horizontal="left" vertical="center" wrapText="1"/>
      <protection/>
    </xf>
    <xf numFmtId="0" fontId="10" fillId="16" borderId="62" xfId="62" applyFont="1" applyFill="1" applyBorder="1" applyAlignment="1">
      <alignment horizontal="left" vertical="center" wrapText="1"/>
      <protection/>
    </xf>
    <xf numFmtId="0" fontId="10" fillId="16" borderId="66" xfId="62" applyFont="1" applyFill="1" applyBorder="1" applyAlignment="1">
      <alignment vertical="center" wrapText="1"/>
      <protection/>
    </xf>
    <xf numFmtId="0" fontId="5" fillId="16" borderId="53" xfId="62" applyFont="1" applyFill="1" applyBorder="1">
      <alignment/>
      <protection/>
    </xf>
    <xf numFmtId="0" fontId="5" fillId="16" borderId="55" xfId="62" applyFont="1" applyFill="1" applyBorder="1">
      <alignment/>
      <protection/>
    </xf>
    <xf numFmtId="0" fontId="5" fillId="16" borderId="62" xfId="62" applyFont="1" applyFill="1" applyBorder="1">
      <alignment/>
      <protection/>
    </xf>
    <xf numFmtId="0" fontId="10" fillId="16" borderId="53" xfId="62" applyFont="1" applyFill="1" applyBorder="1" applyAlignment="1">
      <alignment horizontal="left" vertical="center" wrapText="1"/>
      <protection/>
    </xf>
    <xf numFmtId="0" fontId="10" fillId="16" borderId="65" xfId="62" applyFont="1" applyFill="1" applyBorder="1" applyAlignment="1">
      <alignment horizontal="left" vertical="center" wrapText="1"/>
      <protection/>
    </xf>
    <xf numFmtId="0" fontId="5" fillId="16" borderId="53" xfId="62" applyFont="1" applyFill="1" applyBorder="1" applyAlignment="1">
      <alignment horizontal="left" vertical="center" wrapText="1"/>
      <protection/>
    </xf>
    <xf numFmtId="0" fontId="5" fillId="16" borderId="62" xfId="62" applyFont="1" applyFill="1" applyBorder="1" applyAlignment="1">
      <alignment vertical="center" wrapText="1"/>
      <protection/>
    </xf>
    <xf numFmtId="0" fontId="5" fillId="16" borderId="56" xfId="62" applyFont="1" applyFill="1" applyBorder="1" applyAlignment="1">
      <alignment horizontal="left" wrapText="1"/>
      <protection/>
    </xf>
    <xf numFmtId="0" fontId="5" fillId="5" borderId="0" xfId="57" applyFont="1" applyFill="1" applyAlignment="1">
      <alignment vertical="center"/>
      <protection/>
    </xf>
    <xf numFmtId="0" fontId="8" fillId="5" borderId="0" xfId="57" applyFont="1" applyFill="1" applyAlignment="1">
      <alignment vertical="center"/>
      <protection/>
    </xf>
    <xf numFmtId="0" fontId="12" fillId="5" borderId="0" xfId="57" applyFont="1" applyFill="1" applyAlignment="1">
      <alignment vertical="center"/>
      <protection/>
    </xf>
    <xf numFmtId="0" fontId="12" fillId="5" borderId="0" xfId="62" applyFont="1" applyFill="1" applyBorder="1">
      <alignment/>
      <protection/>
    </xf>
    <xf numFmtId="0" fontId="5" fillId="5" borderId="0" xfId="62" applyFont="1" applyFill="1" applyBorder="1">
      <alignment/>
      <protection/>
    </xf>
    <xf numFmtId="176" fontId="5" fillId="5" borderId="0" xfId="62" applyNumberFormat="1" applyFont="1" applyFill="1">
      <alignment/>
      <protection/>
    </xf>
    <xf numFmtId="176" fontId="5" fillId="5" borderId="0" xfId="62" applyNumberFormat="1" applyFont="1" applyFill="1" applyProtection="1">
      <alignment/>
      <protection locked="0"/>
    </xf>
    <xf numFmtId="176" fontId="8" fillId="5" borderId="0" xfId="62" applyNumberFormat="1" applyFont="1" applyFill="1">
      <alignment/>
      <protection/>
    </xf>
    <xf numFmtId="0" fontId="5" fillId="5" borderId="0" xfId="62" applyFont="1" applyFill="1">
      <alignment/>
      <protection/>
    </xf>
    <xf numFmtId="0" fontId="8" fillId="5" borderId="0" xfId="57" applyFont="1" applyFill="1" applyBorder="1" applyAlignment="1">
      <alignment vertical="center"/>
      <protection/>
    </xf>
    <xf numFmtId="0" fontId="5" fillId="5" borderId="0" xfId="57" applyFont="1" applyFill="1" applyBorder="1" applyAlignment="1">
      <alignment vertical="center"/>
      <protection/>
    </xf>
    <xf numFmtId="0" fontId="12" fillId="5" borderId="0" xfId="57" applyFont="1" applyFill="1">
      <alignment/>
      <protection/>
    </xf>
    <xf numFmtId="0" fontId="5" fillId="5" borderId="0" xfId="57" applyFont="1" applyFill="1">
      <alignment/>
      <protection/>
    </xf>
    <xf numFmtId="176" fontId="5" fillId="5" borderId="0" xfId="62" applyNumberFormat="1" applyFont="1" applyFill="1" applyBorder="1">
      <alignment/>
      <protection/>
    </xf>
    <xf numFmtId="176" fontId="8" fillId="5" borderId="0" xfId="62" applyNumberFormat="1" applyFont="1" applyFill="1" applyBorder="1">
      <alignment/>
      <protection/>
    </xf>
    <xf numFmtId="0" fontId="12" fillId="5" borderId="0" xfId="62" applyFont="1" applyFill="1">
      <alignment/>
      <protection/>
    </xf>
    <xf numFmtId="176" fontId="9" fillId="5" borderId="0" xfId="62" applyNumberFormat="1" applyFont="1" applyFill="1" applyBorder="1">
      <alignment/>
      <protection/>
    </xf>
    <xf numFmtId="176" fontId="12" fillId="5" borderId="0" xfId="62" applyNumberFormat="1" applyFont="1" applyFill="1" applyBorder="1">
      <alignment/>
      <protection/>
    </xf>
    <xf numFmtId="176" fontId="12" fillId="5" borderId="0" xfId="62" applyNumberFormat="1" applyFont="1" applyFill="1" applyBorder="1" applyProtection="1">
      <alignment/>
      <protection locked="0"/>
    </xf>
    <xf numFmtId="176" fontId="12" fillId="5" borderId="0" xfId="62" applyNumberFormat="1" applyFont="1" applyFill="1">
      <alignment/>
      <protection/>
    </xf>
    <xf numFmtId="176" fontId="12" fillId="5" borderId="0" xfId="62" applyNumberFormat="1" applyFont="1" applyFill="1" applyProtection="1">
      <alignment/>
      <protection locked="0"/>
    </xf>
    <xf numFmtId="176" fontId="9" fillId="5" borderId="0" xfId="62" applyNumberFormat="1" applyFont="1" applyFill="1">
      <alignment/>
      <protection/>
    </xf>
    <xf numFmtId="176" fontId="5" fillId="5" borderId="0" xfId="62" applyNumberFormat="1" applyFont="1" applyFill="1" applyBorder="1">
      <alignment/>
      <protection/>
    </xf>
    <xf numFmtId="176" fontId="5" fillId="5" borderId="0" xfId="62" applyNumberFormat="1" applyFont="1" applyFill="1" applyBorder="1" applyProtection="1">
      <alignment/>
      <protection locked="0"/>
    </xf>
    <xf numFmtId="176" fontId="8" fillId="5" borderId="0" xfId="62" applyNumberFormat="1" applyFont="1" applyFill="1" applyBorder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5" fillId="5" borderId="0" xfId="57" applyFont="1" applyFill="1" applyAlignment="1" applyProtection="1">
      <alignment vertical="center"/>
      <protection locked="0"/>
    </xf>
    <xf numFmtId="0" fontId="8" fillId="16" borderId="0" xfId="57" applyFont="1" applyFill="1" applyAlignment="1" quotePrefix="1">
      <alignment vertical="center"/>
      <protection/>
    </xf>
    <xf numFmtId="179" fontId="11" fillId="16" borderId="67" xfId="62" applyNumberFormat="1" applyFont="1" applyFill="1" applyBorder="1" applyAlignment="1" quotePrefix="1">
      <alignment horizontal="right" vertical="center"/>
      <protection/>
    </xf>
    <xf numFmtId="179" fontId="11" fillId="16" borderId="68" xfId="62" applyNumberFormat="1" applyFont="1" applyFill="1" applyBorder="1" applyAlignment="1" quotePrefix="1">
      <alignment horizontal="right" vertical="center"/>
      <protection/>
    </xf>
    <xf numFmtId="0" fontId="10" fillId="16" borderId="69" xfId="57" applyFont="1" applyFill="1" applyBorder="1" applyAlignment="1">
      <alignment vertical="center" wrapText="1"/>
      <protection/>
    </xf>
    <xf numFmtId="176" fontId="5" fillId="16" borderId="17" xfId="62" applyNumberFormat="1" applyFont="1" applyFill="1" applyBorder="1" applyAlignment="1">
      <alignment horizontal="right" vertical="center"/>
      <protection/>
    </xf>
    <xf numFmtId="3" fontId="5" fillId="16" borderId="70" xfId="57" applyNumberFormat="1" applyFont="1" applyFill="1" applyBorder="1" applyAlignment="1" applyProtection="1">
      <alignment horizontal="right" vertical="center"/>
      <protection/>
    </xf>
    <xf numFmtId="3" fontId="5" fillId="16" borderId="71" xfId="57" applyNumberFormat="1" applyFont="1" applyFill="1" applyBorder="1" applyAlignment="1" applyProtection="1">
      <alignment horizontal="right" vertical="center"/>
      <protection/>
    </xf>
    <xf numFmtId="3" fontId="5" fillId="16" borderId="0" xfId="57" applyNumberFormat="1" applyFont="1" applyFill="1" applyBorder="1" applyAlignment="1" applyProtection="1">
      <alignment horizontal="right" vertical="center"/>
      <protection/>
    </xf>
    <xf numFmtId="3" fontId="5" fillId="16" borderId="22" xfId="57" applyNumberFormat="1" applyFont="1" applyFill="1" applyBorder="1" applyAlignment="1" applyProtection="1">
      <alignment horizontal="right" vertical="center"/>
      <protection/>
    </xf>
    <xf numFmtId="0" fontId="133" fillId="7" borderId="16" xfId="57" applyFont="1" applyFill="1" applyBorder="1" applyAlignment="1">
      <alignment horizontal="center" vertical="center"/>
      <protection/>
    </xf>
    <xf numFmtId="0" fontId="8" fillId="16" borderId="0" xfId="57" applyFont="1" applyFill="1" applyAlignment="1">
      <alignment horizontal="left" vertical="center"/>
      <protection/>
    </xf>
    <xf numFmtId="0" fontId="133" fillId="7" borderId="72" xfId="62" applyFont="1" applyFill="1" applyBorder="1" applyAlignment="1">
      <alignment horizontal="left" vertical="center" wrapText="1"/>
      <protection/>
    </xf>
    <xf numFmtId="0" fontId="134" fillId="7" borderId="73" xfId="62" applyFont="1" applyFill="1" applyBorder="1" applyAlignment="1">
      <alignment horizontal="center" vertical="center" wrapText="1"/>
      <protection/>
    </xf>
    <xf numFmtId="0" fontId="133" fillId="7" borderId="74" xfId="57" applyFont="1" applyFill="1" applyBorder="1" applyAlignment="1">
      <alignment horizontal="center" vertical="center" wrapText="1"/>
      <protection/>
    </xf>
    <xf numFmtId="3" fontId="73" fillId="4" borderId="37" xfId="57" applyNumberFormat="1" applyFont="1" applyFill="1" applyBorder="1" applyAlignment="1" applyProtection="1">
      <alignment horizontal="right" vertical="center"/>
      <protection locked="0"/>
    </xf>
    <xf numFmtId="3" fontId="73" fillId="4" borderId="37" xfId="57" applyNumberFormat="1" applyFont="1" applyFill="1" applyBorder="1" applyAlignment="1" applyProtection="1">
      <alignment horizontal="right" vertical="center"/>
      <protection/>
    </xf>
    <xf numFmtId="0" fontId="133" fillId="7" borderId="72" xfId="57" applyFont="1" applyFill="1" applyBorder="1" applyAlignment="1" applyProtection="1">
      <alignment horizontal="center" vertical="center"/>
      <protection/>
    </xf>
    <xf numFmtId="0" fontId="135" fillId="7" borderId="73" xfId="0" applyFont="1" applyFill="1" applyBorder="1" applyAlignment="1">
      <alignment horizontal="center" vertical="center"/>
    </xf>
    <xf numFmtId="0" fontId="136" fillId="7" borderId="73" xfId="57" applyFont="1" applyFill="1" applyBorder="1" applyAlignment="1">
      <alignment horizontal="center" vertical="center"/>
      <protection/>
    </xf>
    <xf numFmtId="0" fontId="61" fillId="7" borderId="74" xfId="57" applyFont="1" applyFill="1" applyBorder="1" applyAlignment="1">
      <alignment horizontal="center" vertical="center"/>
      <protection/>
    </xf>
    <xf numFmtId="3" fontId="29" fillId="16" borderId="75" xfId="57" applyNumberFormat="1" applyFont="1" applyFill="1" applyBorder="1" applyAlignment="1" quotePrefix="1">
      <alignment horizontal="center" vertical="center"/>
      <protection/>
    </xf>
    <xf numFmtId="3" fontId="29" fillId="16" borderId="76" xfId="57" applyNumberFormat="1" applyFont="1" applyFill="1" applyBorder="1" applyAlignment="1" applyProtection="1" quotePrefix="1">
      <alignment horizontal="center" vertical="center"/>
      <protection/>
    </xf>
    <xf numFmtId="3" fontId="29" fillId="16" borderId="76" xfId="57" applyNumberFormat="1" applyFont="1" applyFill="1" applyBorder="1" applyAlignment="1" quotePrefix="1">
      <alignment horizontal="center" vertical="center"/>
      <protection/>
    </xf>
    <xf numFmtId="3" fontId="17" fillId="16" borderId="77" xfId="57" applyNumberFormat="1" applyFont="1" applyFill="1" applyBorder="1" applyAlignment="1" applyProtection="1" quotePrefix="1">
      <alignment horizontal="center" vertical="center"/>
      <protection/>
    </xf>
    <xf numFmtId="0" fontId="133" fillId="4" borderId="78" xfId="0" applyFont="1" applyFill="1" applyBorder="1" applyAlignment="1" applyProtection="1">
      <alignment horizontal="center" vertical="center" wrapText="1"/>
      <protection locked="0"/>
    </xf>
    <xf numFmtId="0" fontId="133" fillId="4" borderId="23" xfId="0" applyFont="1" applyFill="1" applyBorder="1" applyAlignment="1" applyProtection="1">
      <alignment horizontal="center" vertical="center" wrapText="1"/>
      <protection locked="0"/>
    </xf>
    <xf numFmtId="0" fontId="133" fillId="4" borderId="21" xfId="0" applyFont="1" applyFill="1" applyBorder="1" applyAlignment="1" applyProtection="1">
      <alignment horizontal="center" vertical="center" wrapText="1"/>
      <protection locked="0"/>
    </xf>
    <xf numFmtId="0" fontId="27" fillId="16" borderId="51" xfId="57" applyFont="1" applyFill="1" applyBorder="1" applyAlignment="1">
      <alignment vertical="center"/>
      <protection/>
    </xf>
    <xf numFmtId="0" fontId="27" fillId="16" borderId="79" xfId="57" applyFont="1" applyFill="1" applyBorder="1" applyAlignment="1">
      <alignment horizontal="center" vertical="center"/>
      <protection/>
    </xf>
    <xf numFmtId="0" fontId="136" fillId="16" borderId="77" xfId="57" applyFont="1" applyFill="1" applyBorder="1" applyAlignment="1">
      <alignment horizontal="left" vertical="center" wrapText="1"/>
      <protection/>
    </xf>
    <xf numFmtId="3" fontId="35" fillId="16" borderId="37" xfId="57" applyNumberFormat="1" applyFont="1" applyFill="1" applyBorder="1" applyAlignment="1" quotePrefix="1">
      <alignment horizontal="center" vertical="center"/>
      <protection/>
    </xf>
    <xf numFmtId="3" fontId="35" fillId="16" borderId="37" xfId="57" applyNumberFormat="1" applyFont="1" applyFill="1" applyBorder="1" applyAlignment="1" applyProtection="1" quotePrefix="1">
      <alignment horizontal="center" vertical="center"/>
      <protection/>
    </xf>
    <xf numFmtId="0" fontId="133" fillId="7" borderId="78" xfId="57" applyFont="1" applyFill="1" applyBorder="1" applyAlignment="1">
      <alignment horizontal="center" vertical="center"/>
      <protection/>
    </xf>
    <xf numFmtId="0" fontId="133" fillId="7" borderId="23" xfId="57" applyFont="1" applyFill="1" applyBorder="1" applyAlignment="1">
      <alignment horizontal="center" vertical="center"/>
      <protection/>
    </xf>
    <xf numFmtId="0" fontId="37" fillId="0" borderId="21" xfId="62" applyFont="1" applyFill="1" applyBorder="1" applyAlignment="1">
      <alignment horizontal="center" vertical="center" wrapText="1"/>
      <protection/>
    </xf>
    <xf numFmtId="0" fontId="48" fillId="7" borderId="37" xfId="57" applyFont="1" applyFill="1" applyBorder="1" applyAlignment="1">
      <alignment horizontal="center" vertical="center"/>
      <protection/>
    </xf>
    <xf numFmtId="0" fontId="133" fillId="7" borderId="37" xfId="57" applyFont="1" applyFill="1" applyBorder="1" applyAlignment="1" applyProtection="1">
      <alignment horizontal="center" vertical="center"/>
      <protection/>
    </xf>
    <xf numFmtId="0" fontId="8" fillId="16" borderId="0" xfId="57" applyFont="1" applyFill="1" applyAlignment="1" quotePrefix="1">
      <alignment horizontal="right" vertical="center"/>
      <protection/>
    </xf>
    <xf numFmtId="3" fontId="8" fillId="7" borderId="80" xfId="57" applyNumberFormat="1" applyFont="1" applyFill="1" applyBorder="1" applyAlignment="1" applyProtection="1">
      <alignment horizontal="right" vertical="center"/>
      <protection/>
    </xf>
    <xf numFmtId="0" fontId="8" fillId="16" borderId="51" xfId="62" applyFont="1" applyFill="1" applyBorder="1" applyAlignment="1" quotePrefix="1">
      <alignment horizontal="right" vertical="center"/>
      <protection/>
    </xf>
    <xf numFmtId="0" fontId="97" fillId="0" borderId="0" xfId="57" applyFont="1" applyBorder="1" applyAlignment="1">
      <alignment vertical="center"/>
      <protection/>
    </xf>
    <xf numFmtId="0" fontId="97" fillId="14" borderId="0" xfId="57" applyFont="1" applyFill="1" applyAlignment="1">
      <alignment vertical="center"/>
      <protection/>
    </xf>
    <xf numFmtId="0" fontId="97" fillId="5" borderId="0" xfId="57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16" borderId="37" xfId="57" applyNumberFormat="1" applyFont="1" applyFill="1" applyBorder="1" applyAlignment="1" applyProtection="1" quotePrefix="1">
      <alignment horizontal="center" vertical="center"/>
      <protection/>
    </xf>
    <xf numFmtId="0" fontId="5" fillId="20" borderId="0" xfId="57" applyFont="1" applyFill="1" applyAlignment="1">
      <alignment vertical="center"/>
      <protection/>
    </xf>
    <xf numFmtId="0" fontId="5" fillId="20" borderId="0" xfId="57" applyFont="1" applyFill="1" applyAlignment="1">
      <alignment vertical="center" wrapText="1"/>
      <protection/>
    </xf>
    <xf numFmtId="3" fontId="17" fillId="16" borderId="78" xfId="57" applyNumberFormat="1" applyFont="1" applyFill="1" applyBorder="1" applyAlignment="1" applyProtection="1" quotePrefix="1">
      <alignment horizontal="center" vertical="center"/>
      <protection/>
    </xf>
    <xf numFmtId="3" fontId="17" fillId="16" borderId="23" xfId="57" applyNumberFormat="1" applyFont="1" applyFill="1" applyBorder="1" applyAlignment="1" applyProtection="1" quotePrefix="1">
      <alignment horizontal="center" vertical="center"/>
      <protection/>
    </xf>
    <xf numFmtId="3" fontId="17" fillId="16" borderId="21" xfId="57" applyNumberFormat="1" applyFont="1" applyFill="1" applyBorder="1" applyAlignment="1" applyProtection="1" quotePrefix="1">
      <alignment horizontal="center" vertical="center"/>
      <protection/>
    </xf>
    <xf numFmtId="3" fontId="92" fillId="4" borderId="33" xfId="57" applyNumberFormat="1" applyFont="1" applyFill="1" applyBorder="1" applyAlignment="1" applyProtection="1">
      <alignment horizontal="right" vertical="center"/>
      <protection/>
    </xf>
    <xf numFmtId="3" fontId="92" fillId="4" borderId="45" xfId="57" applyNumberFormat="1" applyFont="1" applyFill="1" applyBorder="1" applyAlignment="1" applyProtection="1">
      <alignment horizontal="right" vertical="center"/>
      <protection/>
    </xf>
    <xf numFmtId="3" fontId="92" fillId="4" borderId="33" xfId="57" applyNumberFormat="1" applyFont="1" applyFill="1" applyBorder="1" applyAlignment="1" applyProtection="1">
      <alignment horizontal="right" vertical="center"/>
      <protection/>
    </xf>
    <xf numFmtId="3" fontId="92" fillId="4" borderId="45" xfId="57" applyNumberFormat="1" applyFont="1" applyFill="1" applyBorder="1" applyAlignment="1" applyProtection="1">
      <alignment horizontal="right" vertical="center"/>
      <protection/>
    </xf>
    <xf numFmtId="0" fontId="12" fillId="4" borderId="0" xfId="57" applyFont="1" applyFill="1" applyAlignment="1">
      <alignment vertical="center"/>
      <protection/>
    </xf>
    <xf numFmtId="0" fontId="10" fillId="16" borderId="55" xfId="62" applyFont="1" applyFill="1" applyBorder="1" applyAlignment="1">
      <alignment horizontal="left" vertical="center" wrapText="1"/>
      <protection/>
    </xf>
    <xf numFmtId="0" fontId="5" fillId="16" borderId="53" xfId="62" applyFont="1" applyFill="1" applyBorder="1" applyAlignment="1">
      <alignment vertical="center" wrapText="1"/>
      <protection/>
    </xf>
    <xf numFmtId="179" fontId="11" fillId="16" borderId="83" xfId="62" applyNumberFormat="1" applyFont="1" applyFill="1" applyBorder="1" applyAlignment="1" quotePrefix="1">
      <alignment horizontal="right" vertical="center"/>
      <protection/>
    </xf>
    <xf numFmtId="0" fontId="5" fillId="16" borderId="84" xfId="62" applyFont="1" applyFill="1" applyBorder="1" applyAlignment="1">
      <alignment horizontal="left" vertical="center" wrapText="1"/>
      <protection/>
    </xf>
    <xf numFmtId="179" fontId="11" fillId="16" borderId="85" xfId="62" applyNumberFormat="1" applyFont="1" applyFill="1" applyBorder="1" applyAlignment="1" quotePrefix="1">
      <alignment horizontal="right" vertical="center"/>
      <protection/>
    </xf>
    <xf numFmtId="0" fontId="10" fillId="16" borderId="86" xfId="62" applyFont="1" applyFill="1" applyBorder="1" applyAlignment="1">
      <alignment horizontal="left" vertical="center" wrapText="1"/>
      <protection/>
    </xf>
    <xf numFmtId="0" fontId="10" fillId="16" borderId="55" xfId="62" applyFont="1" applyFill="1" applyBorder="1" applyAlignment="1">
      <alignment horizontal="left" vertical="center" wrapText="1"/>
      <protection/>
    </xf>
    <xf numFmtId="0" fontId="10" fillId="16" borderId="62" xfId="62" applyFont="1" applyFill="1" applyBorder="1" applyAlignment="1">
      <alignment horizontal="left" vertical="center" wrapText="1"/>
      <protection/>
    </xf>
    <xf numFmtId="0" fontId="10" fillId="16" borderId="53" xfId="62" applyFont="1" applyFill="1" applyBorder="1" applyAlignment="1">
      <alignment vertical="center" wrapText="1"/>
      <protection/>
    </xf>
    <xf numFmtId="0" fontId="137" fillId="7" borderId="72" xfId="57" applyFont="1" applyFill="1" applyBorder="1" applyAlignment="1" applyProtection="1">
      <alignment horizontal="center" vertical="center"/>
      <protection/>
    </xf>
    <xf numFmtId="0" fontId="137" fillId="7" borderId="37" xfId="57" applyFont="1" applyFill="1" applyBorder="1" applyAlignment="1" applyProtection="1">
      <alignment horizontal="center" vertical="center"/>
      <protection/>
    </xf>
    <xf numFmtId="3" fontId="92" fillId="7" borderId="87" xfId="57" applyNumberFormat="1" applyFont="1" applyFill="1" applyBorder="1" applyAlignment="1" applyProtection="1">
      <alignment horizontal="right" vertical="center"/>
      <protection/>
    </xf>
    <xf numFmtId="3" fontId="92" fillId="7" borderId="88" xfId="57" applyNumberFormat="1" applyFont="1" applyFill="1" applyBorder="1" applyAlignment="1" applyProtection="1">
      <alignment horizontal="right" vertical="center"/>
      <protection/>
    </xf>
    <xf numFmtId="0" fontId="5" fillId="20" borderId="0" xfId="57" applyFont="1" applyFill="1" applyBorder="1" applyAlignment="1">
      <alignment vertical="center"/>
      <protection/>
    </xf>
    <xf numFmtId="0" fontId="8" fillId="20" borderId="0" xfId="57" applyFont="1" applyFill="1" applyAlignment="1">
      <alignment vertical="center"/>
      <protection/>
    </xf>
    <xf numFmtId="0" fontId="5" fillId="0" borderId="17" xfId="57" applyFont="1" applyBorder="1" applyAlignment="1">
      <alignment vertical="center"/>
      <protection/>
    </xf>
    <xf numFmtId="0" fontId="8" fillId="0" borderId="17" xfId="57" applyFont="1" applyBorder="1" applyAlignment="1">
      <alignment vertical="center"/>
      <protection/>
    </xf>
    <xf numFmtId="0" fontId="5" fillId="16" borderId="17" xfId="57" applyFont="1" applyFill="1" applyBorder="1" applyAlignment="1">
      <alignment vertical="center"/>
      <protection/>
    </xf>
    <xf numFmtId="0" fontId="12" fillId="16" borderId="17" xfId="57" applyFont="1" applyFill="1" applyBorder="1" applyAlignment="1">
      <alignment vertical="center"/>
      <protection/>
    </xf>
    <xf numFmtId="0" fontId="5" fillId="16" borderId="89" xfId="62" applyNumberFormat="1" applyFont="1" applyFill="1" applyBorder="1" applyAlignment="1" quotePrefix="1">
      <alignment horizontal="right"/>
      <protection/>
    </xf>
    <xf numFmtId="0" fontId="5" fillId="16" borderId="18" xfId="62" applyNumberFormat="1" applyFont="1" applyFill="1" applyBorder="1" applyAlignment="1" quotePrefix="1">
      <alignment horizontal="right"/>
      <protection/>
    </xf>
    <xf numFmtId="0" fontId="12" fillId="16" borderId="18" xfId="62" applyNumberFormat="1" applyFont="1" applyFill="1" applyBorder="1" applyAlignment="1" quotePrefix="1">
      <alignment horizontal="right"/>
      <protection/>
    </xf>
    <xf numFmtId="0" fontId="12" fillId="16" borderId="17" xfId="57" applyNumberFormat="1" applyFont="1" applyFill="1" applyBorder="1" applyAlignment="1">
      <alignment horizontal="right"/>
      <protection/>
    </xf>
    <xf numFmtId="0" fontId="5" fillId="16" borderId="17" xfId="57" applyNumberFormat="1" applyFont="1" applyFill="1" applyBorder="1" applyAlignment="1">
      <alignment horizontal="right"/>
      <protection/>
    </xf>
    <xf numFmtId="0" fontId="12" fillId="16" borderId="17" xfId="62" applyNumberFormat="1" applyFont="1" applyFill="1" applyBorder="1" applyAlignment="1">
      <alignment horizontal="right"/>
      <protection/>
    </xf>
    <xf numFmtId="0" fontId="5" fillId="16" borderId="17" xfId="62" applyNumberFormat="1" applyFont="1" applyFill="1" applyBorder="1" applyAlignment="1">
      <alignment horizontal="right"/>
      <protection/>
    </xf>
    <xf numFmtId="0" fontId="8" fillId="16" borderId="17" xfId="57" applyNumberFormat="1" applyFont="1" applyFill="1" applyBorder="1" applyAlignment="1">
      <alignment horizontal="right"/>
      <protection/>
    </xf>
    <xf numFmtId="3" fontId="8" fillId="16" borderId="37" xfId="57" applyNumberFormat="1" applyFont="1" applyFill="1" applyBorder="1" applyAlignment="1" applyProtection="1">
      <alignment horizontal="right" vertical="center"/>
      <protection/>
    </xf>
    <xf numFmtId="0" fontId="5" fillId="21" borderId="0" xfId="57" applyFont="1" applyFill="1" applyAlignment="1">
      <alignment vertical="center"/>
      <protection/>
    </xf>
    <xf numFmtId="0" fontId="8" fillId="21" borderId="0" xfId="57" applyFont="1" applyFill="1" applyAlignment="1">
      <alignment vertical="center"/>
      <protection/>
    </xf>
    <xf numFmtId="3" fontId="22" fillId="16" borderId="33" xfId="57" applyNumberFormat="1" applyFont="1" applyFill="1" applyBorder="1" applyAlignment="1" applyProtection="1" quotePrefix="1">
      <alignment horizontal="center" vertical="center"/>
      <protection/>
    </xf>
    <xf numFmtId="179" fontId="11" fillId="16" borderId="27" xfId="62" applyNumberFormat="1" applyFont="1" applyFill="1" applyBorder="1" applyAlignment="1" quotePrefix="1">
      <alignment horizontal="right" vertical="center"/>
      <protection/>
    </xf>
    <xf numFmtId="0" fontId="5" fillId="16" borderId="70" xfId="62" applyFont="1" applyFill="1" applyBorder="1" applyAlignment="1">
      <alignment horizontal="left" vertical="center" wrapText="1"/>
      <protection/>
    </xf>
    <xf numFmtId="179" fontId="5" fillId="16" borderId="17" xfId="62" applyNumberFormat="1" applyFont="1" applyFill="1" applyBorder="1" applyAlignment="1">
      <alignment horizontal="right" vertical="center"/>
      <protection/>
    </xf>
    <xf numFmtId="0" fontId="5" fillId="16" borderId="17" xfId="62" applyFont="1" applyFill="1" applyBorder="1" applyAlignment="1">
      <alignment vertical="center"/>
      <protection/>
    </xf>
    <xf numFmtId="179" fontId="90" fillId="5" borderId="48" xfId="62" applyNumberFormat="1" applyFont="1" applyFill="1" applyBorder="1" applyAlignment="1" quotePrefix="1">
      <alignment horizontal="right" vertical="center"/>
      <protection/>
    </xf>
    <xf numFmtId="3" fontId="138" fillId="5" borderId="33" xfId="57" applyNumberFormat="1" applyFont="1" applyFill="1" applyBorder="1" applyAlignment="1" applyProtection="1">
      <alignment vertical="center"/>
      <protection locked="0"/>
    </xf>
    <xf numFmtId="3" fontId="138" fillId="5" borderId="45" xfId="57" applyNumberFormat="1" applyFont="1" applyFill="1" applyBorder="1" applyAlignment="1" applyProtection="1">
      <alignment vertical="center"/>
      <protection/>
    </xf>
    <xf numFmtId="0" fontId="139" fillId="25" borderId="72" xfId="57" applyFont="1" applyFill="1" applyBorder="1" applyAlignment="1" applyProtection="1">
      <alignment horizontal="center" vertical="center"/>
      <protection/>
    </xf>
    <xf numFmtId="0" fontId="139" fillId="25" borderId="37" xfId="57" applyFont="1" applyFill="1" applyBorder="1" applyAlignment="1" applyProtection="1">
      <alignment horizontal="center" vertical="center"/>
      <protection/>
    </xf>
    <xf numFmtId="0" fontId="5" fillId="16" borderId="0" xfId="57" applyNumberFormat="1" applyFont="1" applyFill="1" applyBorder="1" applyAlignment="1">
      <alignment horizontal="right"/>
      <protection/>
    </xf>
    <xf numFmtId="0" fontId="5" fillId="25" borderId="0" xfId="57" applyFont="1" applyFill="1" applyAlignment="1">
      <alignment vertical="center"/>
      <protection/>
    </xf>
    <xf numFmtId="0" fontId="8" fillId="25" borderId="0" xfId="57" applyFont="1" applyFill="1" applyAlignment="1">
      <alignment vertical="center"/>
      <protection/>
    </xf>
    <xf numFmtId="3" fontId="138" fillId="25" borderId="87" xfId="57" applyNumberFormat="1" applyFont="1" applyFill="1" applyBorder="1" applyAlignment="1">
      <alignment vertical="center"/>
      <protection/>
    </xf>
    <xf numFmtId="3" fontId="138" fillId="25" borderId="87" xfId="57" applyNumberFormat="1" applyFont="1" applyFill="1" applyBorder="1" applyAlignment="1" applyProtection="1">
      <alignment vertical="center"/>
      <protection/>
    </xf>
    <xf numFmtId="179" fontId="8" fillId="16" borderId="48" xfId="62" applyNumberFormat="1" applyFont="1" applyFill="1" applyBorder="1" applyAlignment="1" quotePrefix="1">
      <alignment horizontal="right" vertical="center"/>
      <protection/>
    </xf>
    <xf numFmtId="1" fontId="5" fillId="16" borderId="60" xfId="57" applyNumberFormat="1" applyFont="1" applyFill="1" applyBorder="1" applyAlignment="1">
      <alignment horizontal="left" vertical="center" wrapText="1"/>
      <protection/>
    </xf>
    <xf numFmtId="0" fontId="10" fillId="16" borderId="60" xfId="62" applyFont="1" applyFill="1" applyBorder="1" applyAlignment="1">
      <alignment horizontal="left" vertical="center" wrapText="1"/>
      <protection/>
    </xf>
    <xf numFmtId="0" fontId="5" fillId="14" borderId="60" xfId="57" applyFont="1" applyFill="1" applyBorder="1" applyAlignment="1">
      <alignment vertical="center"/>
      <protection/>
    </xf>
    <xf numFmtId="0" fontId="5" fillId="25" borderId="60" xfId="57" applyFont="1" applyFill="1" applyBorder="1" applyAlignment="1">
      <alignment vertical="center"/>
      <protection/>
    </xf>
    <xf numFmtId="0" fontId="5" fillId="16" borderId="69" xfId="62" applyFont="1" applyFill="1" applyBorder="1" applyAlignment="1">
      <alignment horizontal="left" vertical="center" wrapText="1"/>
      <protection/>
    </xf>
    <xf numFmtId="0" fontId="5" fillId="16" borderId="86" xfId="62" applyFont="1" applyFill="1" applyBorder="1" applyAlignment="1">
      <alignment horizontal="left" vertical="center" wrapText="1"/>
      <protection/>
    </xf>
    <xf numFmtId="0" fontId="5" fillId="16" borderId="55" xfId="62" applyFont="1" applyFill="1" applyBorder="1" applyAlignment="1" quotePrefix="1">
      <alignment horizontal="left" vertical="center" wrapText="1"/>
      <protection/>
    </xf>
    <xf numFmtId="0" fontId="5" fillId="16" borderId="90" xfId="62" applyFont="1" applyFill="1" applyBorder="1" applyAlignment="1">
      <alignment horizontal="left" vertical="center" wrapText="1"/>
      <protection/>
    </xf>
    <xf numFmtId="0" fontId="5" fillId="16" borderId="66" xfId="62" applyFont="1" applyFill="1" applyBorder="1" applyAlignment="1">
      <alignment vertical="center" wrapText="1"/>
      <protection/>
    </xf>
    <xf numFmtId="0" fontId="5" fillId="16" borderId="53" xfId="62" applyFont="1" applyFill="1" applyBorder="1" applyAlignment="1" quotePrefix="1">
      <alignment horizontal="left" vertical="center" wrapText="1"/>
      <protection/>
    </xf>
    <xf numFmtId="0" fontId="5" fillId="16" borderId="62" xfId="62" applyFont="1" applyFill="1" applyBorder="1" applyAlignment="1" quotePrefix="1">
      <alignment vertical="center" wrapText="1"/>
      <protection/>
    </xf>
    <xf numFmtId="179" fontId="11" fillId="16" borderId="52" xfId="62" applyNumberFormat="1" applyFont="1" applyFill="1" applyBorder="1" applyAlignment="1" quotePrefix="1">
      <alignment horizontal="right"/>
      <protection/>
    </xf>
    <xf numFmtId="0" fontId="5" fillId="16" borderId="53" xfId="62" applyFont="1" applyFill="1" applyBorder="1" applyAlignment="1" quotePrefix="1">
      <alignment horizontal="left"/>
      <protection/>
    </xf>
    <xf numFmtId="179" fontId="11" fillId="16" borderId="57" xfId="62" applyNumberFormat="1" applyFont="1" applyFill="1" applyBorder="1" applyAlignment="1" quotePrefix="1">
      <alignment horizontal="right"/>
      <protection/>
    </xf>
    <xf numFmtId="0" fontId="5" fillId="16" borderId="62" xfId="62" applyFont="1" applyFill="1" applyBorder="1" quotePrefix="1">
      <alignment/>
      <protection/>
    </xf>
    <xf numFmtId="179" fontId="11" fillId="16" borderId="52" xfId="62" applyNumberFormat="1" applyFont="1" applyFill="1" applyBorder="1" applyAlignment="1">
      <alignment horizontal="right" vertical="center"/>
      <protection/>
    </xf>
    <xf numFmtId="0" fontId="5" fillId="16" borderId="86" xfId="62" applyFont="1" applyFill="1" applyBorder="1" applyAlignment="1">
      <alignment horizontal="left" vertical="center" wrapText="1"/>
      <protection/>
    </xf>
    <xf numFmtId="0" fontId="5" fillId="16" borderId="62" xfId="62" applyFont="1" applyFill="1" applyBorder="1" applyAlignment="1">
      <alignment horizontal="left" vertical="center" wrapText="1"/>
      <protection/>
    </xf>
    <xf numFmtId="0" fontId="5" fillId="16" borderId="70" xfId="62" applyFont="1" applyFill="1" applyBorder="1" applyAlignment="1">
      <alignment horizontal="left" vertical="center" wrapText="1"/>
      <protection/>
    </xf>
    <xf numFmtId="0" fontId="5" fillId="16" borderId="84" xfId="62" applyFont="1" applyFill="1" applyBorder="1" applyAlignment="1">
      <alignment horizontal="left" vertical="center" wrapText="1"/>
      <protection/>
    </xf>
    <xf numFmtId="0" fontId="5" fillId="16" borderId="0" xfId="62" applyFont="1" applyFill="1" applyBorder="1" applyAlignment="1">
      <alignment horizontal="left" vertical="center" wrapText="1"/>
      <protection/>
    </xf>
    <xf numFmtId="0" fontId="5" fillId="26" borderId="0" xfId="57" applyFont="1" applyFill="1" applyAlignment="1">
      <alignment vertical="center"/>
      <protection/>
    </xf>
    <xf numFmtId="3" fontId="17" fillId="16" borderId="67" xfId="57" applyNumberFormat="1" applyFont="1" applyFill="1" applyBorder="1" applyAlignment="1" applyProtection="1" quotePrefix="1">
      <alignment horizontal="center" vertical="center"/>
      <protection/>
    </xf>
    <xf numFmtId="3" fontId="17" fillId="16" borderId="91" xfId="57" applyNumberFormat="1" applyFont="1" applyFill="1" applyBorder="1" applyAlignment="1" applyProtection="1" quotePrefix="1">
      <alignment horizontal="center" vertical="center"/>
      <protection/>
    </xf>
    <xf numFmtId="179" fontId="101" fillId="16" borderId="48" xfId="62" applyNumberFormat="1" applyFont="1" applyFill="1" applyBorder="1" applyAlignment="1" quotePrefix="1">
      <alignment horizontal="right" vertical="center"/>
      <protection/>
    </xf>
    <xf numFmtId="0" fontId="5" fillId="0" borderId="0" xfId="57" applyNumberFormat="1" applyFont="1" applyBorder="1" applyAlignment="1">
      <alignment horizontal="right"/>
      <protection/>
    </xf>
    <xf numFmtId="0" fontId="5" fillId="16" borderId="17" xfId="62" applyFont="1" applyFill="1" applyBorder="1" applyAlignment="1" quotePrefix="1">
      <alignment horizontal="right" vertical="center"/>
      <protection/>
    </xf>
    <xf numFmtId="0" fontId="5" fillId="14" borderId="0" xfId="57" applyFont="1" applyFill="1" applyAlignment="1">
      <alignment vertical="center"/>
      <protection/>
    </xf>
    <xf numFmtId="0" fontId="5" fillId="5" borderId="0" xfId="57" applyFont="1" applyFill="1" applyAlignment="1">
      <alignment vertical="center"/>
      <protection/>
    </xf>
    <xf numFmtId="179" fontId="101" fillId="4" borderId="48" xfId="62" applyNumberFormat="1" applyFont="1" applyFill="1" applyBorder="1" applyAlignment="1" quotePrefix="1">
      <alignment horizontal="right" vertical="center"/>
      <protection/>
    </xf>
    <xf numFmtId="3" fontId="140" fillId="5" borderId="78" xfId="57" applyNumberFormat="1" applyFont="1" applyFill="1" applyBorder="1" applyAlignment="1">
      <alignment vertical="center"/>
      <protection/>
    </xf>
    <xf numFmtId="3" fontId="140" fillId="5" borderId="23" xfId="57" applyNumberFormat="1" applyFont="1" applyFill="1" applyBorder="1" applyAlignment="1" applyProtection="1">
      <alignment vertical="center"/>
      <protection/>
    </xf>
    <xf numFmtId="3" fontId="140" fillId="5" borderId="23" xfId="57" applyNumberFormat="1" applyFont="1" applyFill="1" applyBorder="1" applyAlignment="1">
      <alignment vertical="center"/>
      <protection/>
    </xf>
    <xf numFmtId="3" fontId="140" fillId="5" borderId="21" xfId="57" applyNumberFormat="1" applyFont="1" applyFill="1" applyBorder="1" applyAlignment="1" applyProtection="1">
      <alignment vertical="center"/>
      <protection/>
    </xf>
    <xf numFmtId="3" fontId="5" fillId="16" borderId="92" xfId="57" applyNumberFormat="1" applyFont="1" applyFill="1" applyBorder="1" applyAlignment="1" applyProtection="1">
      <alignment horizontal="right" vertical="center"/>
      <protection locked="0"/>
    </xf>
    <xf numFmtId="3" fontId="5" fillId="16" borderId="52" xfId="57" applyNumberFormat="1" applyFont="1" applyFill="1" applyBorder="1" applyAlignment="1" applyProtection="1">
      <alignment horizontal="right" vertical="center"/>
      <protection locked="0"/>
    </xf>
    <xf numFmtId="3" fontId="5" fillId="16" borderId="93" xfId="57" applyNumberFormat="1" applyFont="1" applyFill="1" applyBorder="1" applyAlignment="1" applyProtection="1">
      <alignment horizontal="right" vertical="center"/>
      <protection locked="0"/>
    </xf>
    <xf numFmtId="3" fontId="5" fillId="16" borderId="94" xfId="57" applyNumberFormat="1" applyFont="1" applyFill="1" applyBorder="1" applyAlignment="1" applyProtection="1">
      <alignment horizontal="right" vertical="center"/>
      <protection locked="0"/>
    </xf>
    <xf numFmtId="3" fontId="5" fillId="16" borderId="54" xfId="57" applyNumberFormat="1" applyFont="1" applyFill="1" applyBorder="1" applyAlignment="1" applyProtection="1">
      <alignment horizontal="right" vertical="center"/>
      <protection locked="0"/>
    </xf>
    <xf numFmtId="3" fontId="5" fillId="16" borderId="90" xfId="57" applyNumberFormat="1" applyFont="1" applyFill="1" applyBorder="1" applyAlignment="1" applyProtection="1">
      <alignment horizontal="right" vertical="center"/>
      <protection locked="0"/>
    </xf>
    <xf numFmtId="3" fontId="5" fillId="16" borderId="95" xfId="57" applyNumberFormat="1" applyFont="1" applyFill="1" applyBorder="1" applyAlignment="1" applyProtection="1">
      <alignment horizontal="right" vertical="center"/>
      <protection locked="0"/>
    </xf>
    <xf numFmtId="3" fontId="5" fillId="16" borderId="85" xfId="57" applyNumberFormat="1" applyFont="1" applyFill="1" applyBorder="1" applyAlignment="1" applyProtection="1">
      <alignment horizontal="right" vertical="center"/>
      <protection locked="0"/>
    </xf>
    <xf numFmtId="3" fontId="5" fillId="16" borderId="96" xfId="57" applyNumberFormat="1" applyFont="1" applyFill="1" applyBorder="1" applyAlignment="1" applyProtection="1">
      <alignment horizontal="right" vertical="center"/>
      <protection locked="0"/>
    </xf>
    <xf numFmtId="3" fontId="5" fillId="16" borderId="97" xfId="57" applyNumberFormat="1" applyFont="1" applyFill="1" applyBorder="1" applyAlignment="1" applyProtection="1">
      <alignment horizontal="right" vertical="center"/>
      <protection locked="0"/>
    </xf>
    <xf numFmtId="3" fontId="5" fillId="16" borderId="83" xfId="57" applyNumberFormat="1" applyFont="1" applyFill="1" applyBorder="1" applyAlignment="1" applyProtection="1">
      <alignment horizontal="right" vertical="center"/>
      <protection locked="0"/>
    </xf>
    <xf numFmtId="3" fontId="5" fillId="16" borderId="98" xfId="57" applyNumberFormat="1" applyFont="1" applyFill="1" applyBorder="1" applyAlignment="1" applyProtection="1">
      <alignment horizontal="right" vertical="center"/>
      <protection locked="0"/>
    </xf>
    <xf numFmtId="3" fontId="5" fillId="16" borderId="99" xfId="57" applyNumberFormat="1" applyFont="1" applyFill="1" applyBorder="1" applyAlignment="1" applyProtection="1">
      <alignment horizontal="right" vertical="center"/>
      <protection locked="0"/>
    </xf>
    <xf numFmtId="3" fontId="5" fillId="16" borderId="57" xfId="57" applyNumberFormat="1" applyFont="1" applyFill="1" applyBorder="1" applyAlignment="1" applyProtection="1">
      <alignment horizontal="right" vertical="center"/>
      <protection locked="0"/>
    </xf>
    <xf numFmtId="3" fontId="5" fillId="16" borderId="100" xfId="57" applyNumberFormat="1" applyFont="1" applyFill="1" applyBorder="1" applyAlignment="1" applyProtection="1">
      <alignment horizontal="right" vertical="center"/>
      <protection locked="0"/>
    </xf>
    <xf numFmtId="3" fontId="5" fillId="16" borderId="101" xfId="57" applyNumberFormat="1" applyFont="1" applyFill="1" applyBorder="1" applyAlignment="1" applyProtection="1">
      <alignment horizontal="right" vertical="center"/>
      <protection locked="0"/>
    </xf>
    <xf numFmtId="3" fontId="5" fillId="16" borderId="27" xfId="57" applyNumberFormat="1" applyFont="1" applyFill="1" applyBorder="1" applyAlignment="1" applyProtection="1">
      <alignment horizontal="right" vertical="center"/>
      <protection locked="0"/>
    </xf>
    <xf numFmtId="3" fontId="5" fillId="16" borderId="26" xfId="57" applyNumberFormat="1" applyFont="1" applyFill="1" applyBorder="1" applyAlignment="1" applyProtection="1">
      <alignment horizontal="right" vertical="center"/>
      <protection locked="0"/>
    </xf>
    <xf numFmtId="3" fontId="5" fillId="16" borderId="75" xfId="57" applyNumberFormat="1" applyFont="1" applyFill="1" applyBorder="1" applyAlignment="1" applyProtection="1">
      <alignment horizontal="right" vertical="center"/>
      <protection locked="0"/>
    </xf>
    <xf numFmtId="3" fontId="5" fillId="16" borderId="76" xfId="57" applyNumberFormat="1" applyFont="1" applyFill="1" applyBorder="1" applyAlignment="1" applyProtection="1">
      <alignment horizontal="right" vertical="center"/>
      <protection locked="0"/>
    </xf>
    <xf numFmtId="3" fontId="5" fillId="16" borderId="77" xfId="57" applyNumberFormat="1" applyFont="1" applyFill="1" applyBorder="1" applyAlignment="1" applyProtection="1">
      <alignment horizontal="right" vertical="center"/>
      <protection locked="0"/>
    </xf>
    <xf numFmtId="3" fontId="140" fillId="25" borderId="102" xfId="57" applyNumberFormat="1" applyFont="1" applyFill="1" applyBorder="1" applyAlignment="1">
      <alignment vertical="center"/>
      <protection/>
    </xf>
    <xf numFmtId="3" fontId="140" fillId="25" borderId="103" xfId="57" applyNumberFormat="1" applyFont="1" applyFill="1" applyBorder="1" applyAlignment="1">
      <alignment vertical="center"/>
      <protection/>
    </xf>
    <xf numFmtId="3" fontId="140" fillId="25" borderId="104" xfId="57" applyNumberFormat="1" applyFont="1" applyFill="1" applyBorder="1" applyAlignment="1" applyProtection="1">
      <alignment vertical="center"/>
      <protection/>
    </xf>
    <xf numFmtId="3" fontId="5" fillId="16" borderId="0" xfId="57" applyNumberFormat="1" applyFont="1" applyFill="1" applyBorder="1" applyAlignment="1">
      <alignment vertical="center"/>
      <protection/>
    </xf>
    <xf numFmtId="3" fontId="5" fillId="16" borderId="0" xfId="57" applyNumberFormat="1" applyFont="1" applyFill="1" applyBorder="1" applyAlignment="1" applyProtection="1">
      <alignment vertical="center"/>
      <protection/>
    </xf>
    <xf numFmtId="3" fontId="5" fillId="16" borderId="22" xfId="57" applyNumberFormat="1" applyFont="1" applyFill="1" applyBorder="1" applyAlignment="1" applyProtection="1">
      <alignment vertical="center"/>
      <protection/>
    </xf>
    <xf numFmtId="3" fontId="5" fillId="16" borderId="60" xfId="57" applyNumberFormat="1" applyFont="1" applyFill="1" applyBorder="1" applyAlignment="1">
      <alignment vertical="center"/>
      <protection/>
    </xf>
    <xf numFmtId="3" fontId="5" fillId="16" borderId="60" xfId="57" applyNumberFormat="1" applyFont="1" applyFill="1" applyBorder="1" applyAlignment="1" applyProtection="1">
      <alignment vertical="center"/>
      <protection/>
    </xf>
    <xf numFmtId="3" fontId="5" fillId="16" borderId="45" xfId="57" applyNumberFormat="1" applyFont="1" applyFill="1" applyBorder="1" applyAlignment="1" applyProtection="1">
      <alignment vertical="center"/>
      <protection/>
    </xf>
    <xf numFmtId="3" fontId="8" fillId="16" borderId="0" xfId="57" applyNumberFormat="1" applyFont="1" applyFill="1" applyBorder="1" applyAlignment="1" applyProtection="1">
      <alignment vertical="center"/>
      <protection/>
    </xf>
    <xf numFmtId="3" fontId="8" fillId="16" borderId="60" xfId="57" applyNumberFormat="1" applyFont="1" applyFill="1" applyBorder="1" applyAlignment="1">
      <alignment vertical="center"/>
      <protection/>
    </xf>
    <xf numFmtId="3" fontId="8" fillId="16" borderId="60" xfId="57" applyNumberFormat="1" applyFont="1" applyFill="1" applyBorder="1" applyAlignment="1" applyProtection="1">
      <alignment vertical="center"/>
      <protection/>
    </xf>
    <xf numFmtId="3" fontId="97" fillId="4" borderId="78" xfId="57" applyNumberFormat="1" applyFont="1" applyFill="1" applyBorder="1" applyAlignment="1" applyProtection="1">
      <alignment horizontal="right" vertical="center"/>
      <protection/>
    </xf>
    <xf numFmtId="3" fontId="97" fillId="4" borderId="23" xfId="57" applyNumberFormat="1" applyFont="1" applyFill="1" applyBorder="1" applyAlignment="1" applyProtection="1">
      <alignment horizontal="right" vertical="center"/>
      <protection/>
    </xf>
    <xf numFmtId="3" fontId="97" fillId="4" borderId="21" xfId="57" applyNumberFormat="1" applyFont="1" applyFill="1" applyBorder="1" applyAlignment="1" applyProtection="1">
      <alignment horizontal="right" vertical="center"/>
      <protection/>
    </xf>
    <xf numFmtId="3" fontId="5" fillId="16" borderId="92" xfId="57" applyNumberFormat="1" applyFont="1" applyFill="1" applyBorder="1" applyAlignment="1" applyProtection="1">
      <alignment horizontal="right" vertical="center"/>
      <protection/>
    </xf>
    <xf numFmtId="3" fontId="5" fillId="16" borderId="52" xfId="57" applyNumberFormat="1" applyFont="1" applyFill="1" applyBorder="1" applyAlignment="1" applyProtection="1">
      <alignment horizontal="right" vertical="center"/>
      <protection/>
    </xf>
    <xf numFmtId="3" fontId="5" fillId="16" borderId="93" xfId="57" applyNumberFormat="1" applyFont="1" applyFill="1" applyBorder="1" applyAlignment="1" applyProtection="1">
      <alignment horizontal="right" vertical="center"/>
      <protection/>
    </xf>
    <xf numFmtId="3" fontId="5" fillId="16" borderId="99" xfId="57" applyNumberFormat="1" applyFont="1" applyFill="1" applyBorder="1" applyAlignment="1" applyProtection="1">
      <alignment horizontal="right" vertical="center"/>
      <protection/>
    </xf>
    <xf numFmtId="3" fontId="5" fillId="16" borderId="57" xfId="57" applyNumberFormat="1" applyFont="1" applyFill="1" applyBorder="1" applyAlignment="1" applyProtection="1">
      <alignment horizontal="right" vertical="center"/>
      <protection/>
    </xf>
    <xf numFmtId="3" fontId="5" fillId="16" borderId="100" xfId="57" applyNumberFormat="1" applyFont="1" applyFill="1" applyBorder="1" applyAlignment="1" applyProtection="1">
      <alignment horizontal="right" vertical="center"/>
      <protection/>
    </xf>
    <xf numFmtId="3" fontId="5" fillId="16" borderId="94" xfId="57" applyNumberFormat="1" applyFont="1" applyFill="1" applyBorder="1" applyAlignment="1" applyProtection="1">
      <alignment horizontal="right" vertical="center"/>
      <protection/>
    </xf>
    <xf numFmtId="3" fontId="5" fillId="16" borderId="54" xfId="57" applyNumberFormat="1" applyFont="1" applyFill="1" applyBorder="1" applyAlignment="1" applyProtection="1">
      <alignment horizontal="right" vertical="center"/>
      <protection/>
    </xf>
    <xf numFmtId="3" fontId="5" fillId="16" borderId="90" xfId="57" applyNumberFormat="1" applyFont="1" applyFill="1" applyBorder="1" applyAlignment="1" applyProtection="1">
      <alignment horizontal="right" vertical="center"/>
      <protection/>
    </xf>
    <xf numFmtId="3" fontId="5" fillId="16" borderId="105" xfId="57" applyNumberFormat="1" applyFont="1" applyFill="1" applyBorder="1" applyAlignment="1" applyProtection="1">
      <alignment horizontal="right" vertical="center"/>
      <protection/>
    </xf>
    <xf numFmtId="3" fontId="5" fillId="16" borderId="58" xfId="57" applyNumberFormat="1" applyFont="1" applyFill="1" applyBorder="1" applyAlignment="1" applyProtection="1">
      <alignment horizontal="right" vertical="center"/>
      <protection/>
    </xf>
    <xf numFmtId="3" fontId="5" fillId="16" borderId="106" xfId="57" applyNumberFormat="1" applyFont="1" applyFill="1" applyBorder="1" applyAlignment="1" applyProtection="1">
      <alignment horizontal="right" vertical="center"/>
      <protection/>
    </xf>
    <xf numFmtId="3" fontId="5" fillId="16" borderId="97" xfId="57" applyNumberFormat="1" applyFont="1" applyFill="1" applyBorder="1" applyAlignment="1" applyProtection="1">
      <alignment horizontal="right" vertical="center"/>
      <protection/>
    </xf>
    <xf numFmtId="3" fontId="5" fillId="16" borderId="83" xfId="57" applyNumberFormat="1" applyFont="1" applyFill="1" applyBorder="1" applyAlignment="1" applyProtection="1">
      <alignment horizontal="right" vertical="center"/>
      <protection/>
    </xf>
    <xf numFmtId="3" fontId="5" fillId="16" borderId="98" xfId="57" applyNumberFormat="1" applyFont="1" applyFill="1" applyBorder="1" applyAlignment="1" applyProtection="1">
      <alignment horizontal="right" vertical="center"/>
      <protection/>
    </xf>
    <xf numFmtId="3" fontId="5" fillId="16" borderId="95" xfId="57" applyNumberFormat="1" applyFont="1" applyFill="1" applyBorder="1" applyAlignment="1" applyProtection="1">
      <alignment horizontal="right" vertical="center"/>
      <protection/>
    </xf>
    <xf numFmtId="3" fontId="5" fillId="16" borderId="85" xfId="57" applyNumberFormat="1" applyFont="1" applyFill="1" applyBorder="1" applyAlignment="1" applyProtection="1">
      <alignment horizontal="right" vertical="center"/>
      <protection/>
    </xf>
    <xf numFmtId="3" fontId="5" fillId="16" borderId="96" xfId="57" applyNumberFormat="1" applyFont="1" applyFill="1" applyBorder="1" applyAlignment="1" applyProtection="1">
      <alignment horizontal="right" vertical="center"/>
      <protection/>
    </xf>
    <xf numFmtId="3" fontId="5" fillId="16" borderId="107" xfId="57" applyNumberFormat="1" applyFont="1" applyFill="1" applyBorder="1" applyAlignment="1" applyProtection="1">
      <alignment horizontal="right" vertical="center"/>
      <protection/>
    </xf>
    <xf numFmtId="3" fontId="5" fillId="16" borderId="68" xfId="57" applyNumberFormat="1" applyFont="1" applyFill="1" applyBorder="1" applyAlignment="1" applyProtection="1">
      <alignment horizontal="right" vertical="center"/>
      <protection/>
    </xf>
    <xf numFmtId="3" fontId="5" fillId="16" borderId="108" xfId="57" applyNumberFormat="1" applyFont="1" applyFill="1" applyBorder="1" applyAlignment="1" applyProtection="1">
      <alignment horizontal="right" vertical="center"/>
      <protection/>
    </xf>
    <xf numFmtId="3" fontId="5" fillId="16" borderId="89" xfId="57" applyNumberFormat="1" applyFont="1" applyFill="1" applyBorder="1" applyAlignment="1" applyProtection="1">
      <alignment horizontal="right" vertical="center"/>
      <protection/>
    </xf>
    <xf numFmtId="3" fontId="5" fillId="16" borderId="67" xfId="57" applyNumberFormat="1" applyFont="1" applyFill="1" applyBorder="1" applyAlignment="1" applyProtection="1">
      <alignment horizontal="right" vertical="center"/>
      <protection/>
    </xf>
    <xf numFmtId="3" fontId="5" fillId="16" borderId="91" xfId="57" applyNumberFormat="1" applyFont="1" applyFill="1" applyBorder="1" applyAlignment="1" applyProtection="1">
      <alignment horizontal="right" vertical="center"/>
      <protection/>
    </xf>
    <xf numFmtId="3" fontId="5" fillId="16" borderId="109" xfId="57" applyNumberFormat="1" applyFont="1" applyFill="1" applyBorder="1" applyAlignment="1" applyProtection="1">
      <alignment horizontal="right" vertical="center"/>
      <protection/>
    </xf>
    <xf numFmtId="3" fontId="5" fillId="16" borderId="110" xfId="57" applyNumberFormat="1" applyFont="1" applyFill="1" applyBorder="1" applyAlignment="1" applyProtection="1">
      <alignment horizontal="right" vertical="center"/>
      <protection/>
    </xf>
    <xf numFmtId="3" fontId="5" fillId="16" borderId="111" xfId="57" applyNumberFormat="1" applyFont="1" applyFill="1" applyBorder="1" applyAlignment="1" applyProtection="1">
      <alignment horizontal="right" vertical="center"/>
      <protection/>
    </xf>
    <xf numFmtId="3" fontId="61" fillId="4" borderId="75" xfId="57" applyNumberFormat="1" applyFont="1" applyFill="1" applyBorder="1" applyAlignment="1">
      <alignment horizontal="right" vertical="center"/>
      <protection/>
    </xf>
    <xf numFmtId="3" fontId="61" fillId="4" borderId="76" xfId="57" applyNumberFormat="1" applyFont="1" applyFill="1" applyBorder="1" applyAlignment="1" applyProtection="1">
      <alignment horizontal="right" vertical="center"/>
      <protection/>
    </xf>
    <xf numFmtId="3" fontId="61" fillId="4" borderId="76" xfId="57" applyNumberFormat="1" applyFont="1" applyFill="1" applyBorder="1" applyAlignment="1">
      <alignment horizontal="right" vertical="center"/>
      <protection/>
    </xf>
    <xf numFmtId="3" fontId="61" fillId="4" borderId="77" xfId="57" applyNumberFormat="1" applyFont="1" applyFill="1" applyBorder="1" applyAlignment="1" applyProtection="1">
      <alignment horizontal="right" vertical="center"/>
      <protection/>
    </xf>
    <xf numFmtId="3" fontId="5" fillId="16" borderId="105" xfId="57" applyNumberFormat="1" applyFont="1" applyFill="1" applyBorder="1" applyAlignment="1" applyProtection="1">
      <alignment horizontal="right" vertical="center"/>
      <protection locked="0"/>
    </xf>
    <xf numFmtId="3" fontId="5" fillId="16" borderId="58" xfId="57" applyNumberFormat="1" applyFont="1" applyFill="1" applyBorder="1" applyAlignment="1" applyProtection="1">
      <alignment horizontal="right" vertical="center"/>
      <protection locked="0"/>
    </xf>
    <xf numFmtId="3" fontId="5" fillId="16" borderId="106" xfId="57" applyNumberFormat="1" applyFont="1" applyFill="1" applyBorder="1" applyAlignment="1" applyProtection="1">
      <alignment horizontal="right" vertical="center"/>
      <protection locked="0"/>
    </xf>
    <xf numFmtId="3" fontId="61" fillId="4" borderId="78" xfId="57" applyNumberFormat="1" applyFont="1" applyFill="1" applyBorder="1" applyAlignment="1">
      <alignment horizontal="right" vertical="center"/>
      <protection/>
    </xf>
    <xf numFmtId="3" fontId="61" fillId="4" borderId="23" xfId="57" applyNumberFormat="1" applyFont="1" applyFill="1" applyBorder="1" applyAlignment="1" applyProtection="1">
      <alignment horizontal="right" vertical="center"/>
      <protection/>
    </xf>
    <xf numFmtId="3" fontId="61" fillId="4" borderId="23" xfId="57" applyNumberFormat="1" applyFont="1" applyFill="1" applyBorder="1" applyAlignment="1">
      <alignment horizontal="right" vertical="center"/>
      <protection/>
    </xf>
    <xf numFmtId="3" fontId="61" fillId="4" borderId="21" xfId="57" applyNumberFormat="1" applyFont="1" applyFill="1" applyBorder="1" applyAlignment="1" applyProtection="1">
      <alignment horizontal="right" vertical="center"/>
      <protection/>
    </xf>
    <xf numFmtId="3" fontId="5" fillId="7" borderId="112" xfId="57" applyNumberFormat="1" applyFont="1" applyFill="1" applyBorder="1" applyAlignment="1" applyProtection="1">
      <alignment horizontal="right" vertical="center"/>
      <protection/>
    </xf>
    <xf numFmtId="3" fontId="5" fillId="7" borderId="113" xfId="57" applyNumberFormat="1" applyFont="1" applyFill="1" applyBorder="1" applyAlignment="1" applyProtection="1">
      <alignment horizontal="right" vertical="center"/>
      <protection/>
    </xf>
    <xf numFmtId="3" fontId="5" fillId="7" borderId="114" xfId="57" applyNumberFormat="1" applyFont="1" applyFill="1" applyBorder="1" applyAlignment="1" applyProtection="1">
      <alignment horizontal="right" vertical="center"/>
      <protection/>
    </xf>
    <xf numFmtId="3" fontId="8" fillId="16" borderId="50" xfId="57" applyNumberFormat="1" applyFont="1" applyFill="1" applyBorder="1" applyAlignment="1" applyProtection="1">
      <alignment horizontal="right" vertical="center"/>
      <protection locked="0"/>
    </xf>
    <xf numFmtId="3" fontId="8" fillId="16" borderId="50" xfId="57" applyNumberFormat="1" applyFont="1" applyFill="1" applyBorder="1" applyAlignment="1" applyProtection="1">
      <alignment horizontal="right" vertical="center"/>
      <protection/>
    </xf>
    <xf numFmtId="3" fontId="8" fillId="16" borderId="41" xfId="57" applyNumberFormat="1" applyFont="1" applyFill="1" applyBorder="1" applyAlignment="1" applyProtection="1">
      <alignment horizontal="right" vertical="center"/>
      <protection locked="0"/>
    </xf>
    <xf numFmtId="3" fontId="8" fillId="16" borderId="41" xfId="57" applyNumberFormat="1" applyFont="1" applyFill="1" applyBorder="1" applyAlignment="1" applyProtection="1">
      <alignment horizontal="right" vertical="center"/>
      <protection/>
    </xf>
    <xf numFmtId="3" fontId="8" fillId="16" borderId="43" xfId="57" applyNumberFormat="1" applyFont="1" applyFill="1" applyBorder="1" applyAlignment="1" applyProtection="1">
      <alignment horizontal="right" vertical="center"/>
      <protection locked="0"/>
    </xf>
    <xf numFmtId="3" fontId="8" fillId="16" borderId="43" xfId="57" applyNumberFormat="1" applyFont="1" applyFill="1" applyBorder="1" applyAlignment="1" applyProtection="1">
      <alignment horizontal="right" vertical="center"/>
      <protection/>
    </xf>
    <xf numFmtId="3" fontId="8" fillId="16" borderId="49" xfId="57" applyNumberFormat="1" applyFont="1" applyFill="1" applyBorder="1" applyAlignment="1" applyProtection="1">
      <alignment horizontal="right" vertical="center"/>
      <protection locked="0"/>
    </xf>
    <xf numFmtId="3" fontId="8" fillId="16" borderId="49" xfId="57" applyNumberFormat="1" applyFont="1" applyFill="1" applyBorder="1" applyAlignment="1" applyProtection="1">
      <alignment horizontal="right" vertical="center"/>
      <protection/>
    </xf>
    <xf numFmtId="3" fontId="8" fillId="16" borderId="70" xfId="57" applyNumberFormat="1" applyFont="1" applyFill="1" applyBorder="1" applyAlignment="1" applyProtection="1">
      <alignment horizontal="right" vertical="center"/>
      <protection/>
    </xf>
    <xf numFmtId="3" fontId="8" fillId="16" borderId="115" xfId="57" applyNumberFormat="1" applyFont="1" applyFill="1" applyBorder="1" applyAlignment="1" applyProtection="1">
      <alignment horizontal="right" vertical="center"/>
      <protection/>
    </xf>
    <xf numFmtId="3" fontId="8" fillId="16" borderId="66" xfId="57" applyNumberFormat="1" applyFont="1" applyFill="1" applyBorder="1" applyAlignment="1" applyProtection="1">
      <alignment horizontal="right" vertical="center"/>
      <protection/>
    </xf>
    <xf numFmtId="3" fontId="8" fillId="16" borderId="42" xfId="57" applyNumberFormat="1" applyFont="1" applyFill="1" applyBorder="1" applyAlignment="1" applyProtection="1">
      <alignment horizontal="right" vertical="center"/>
      <protection/>
    </xf>
    <xf numFmtId="3" fontId="8" fillId="16" borderId="116" xfId="57" applyNumberFormat="1" applyFont="1" applyFill="1" applyBorder="1" applyAlignment="1" applyProtection="1">
      <alignment horizontal="right" vertical="center"/>
      <protection/>
    </xf>
    <xf numFmtId="3" fontId="8" fillId="16" borderId="117" xfId="57" applyNumberFormat="1" applyFont="1" applyFill="1" applyBorder="1" applyAlignment="1" applyProtection="1">
      <alignment horizontal="right" vertical="center"/>
      <protection/>
    </xf>
    <xf numFmtId="3" fontId="8" fillId="16" borderId="118" xfId="57" applyNumberFormat="1" applyFont="1" applyFill="1" applyBorder="1" applyAlignment="1" applyProtection="1">
      <alignment horizontal="right" vertical="center"/>
      <protection/>
    </xf>
    <xf numFmtId="3" fontId="8" fillId="16" borderId="119" xfId="57" applyNumberFormat="1" applyFont="1" applyFill="1" applyBorder="1" applyAlignment="1" applyProtection="1">
      <alignment horizontal="right" vertical="center"/>
      <protection/>
    </xf>
    <xf numFmtId="3" fontId="8" fillId="16" borderId="120" xfId="57" applyNumberFormat="1" applyFont="1" applyFill="1" applyBorder="1" applyAlignment="1" applyProtection="1">
      <alignment horizontal="right" vertical="center"/>
      <protection/>
    </xf>
    <xf numFmtId="3" fontId="8" fillId="16" borderId="121" xfId="57" applyNumberFormat="1" applyFont="1" applyFill="1" applyBorder="1" applyAlignment="1" applyProtection="1">
      <alignment horizontal="right" vertical="center"/>
      <protection/>
    </xf>
    <xf numFmtId="3" fontId="8" fillId="16" borderId="122" xfId="57" applyNumberFormat="1" applyFont="1" applyFill="1" applyBorder="1" applyAlignment="1" applyProtection="1">
      <alignment horizontal="right" vertical="center"/>
      <protection/>
    </xf>
    <xf numFmtId="3" fontId="8" fillId="16" borderId="18" xfId="57" applyNumberFormat="1" applyFont="1" applyFill="1" applyBorder="1" applyAlignment="1" applyProtection="1">
      <alignment horizontal="right" vertical="center"/>
      <protection/>
    </xf>
    <xf numFmtId="3" fontId="8" fillId="16" borderId="22" xfId="57" applyNumberFormat="1" applyFont="1" applyFill="1" applyBorder="1" applyAlignment="1" applyProtection="1">
      <alignment horizontal="right" vertical="center"/>
      <protection/>
    </xf>
    <xf numFmtId="3" fontId="8" fillId="16" borderId="123" xfId="57" applyNumberFormat="1" applyFont="1" applyFill="1" applyBorder="1" applyAlignment="1" applyProtection="1">
      <alignment horizontal="right" vertical="center"/>
      <protection/>
    </xf>
    <xf numFmtId="3" fontId="8" fillId="16" borderId="124" xfId="57" applyNumberFormat="1" applyFont="1" applyFill="1" applyBorder="1" applyAlignment="1" applyProtection="1">
      <alignment horizontal="right" vertical="center"/>
      <protection/>
    </xf>
    <xf numFmtId="3" fontId="8" fillId="16" borderId="0" xfId="57" applyNumberFormat="1" applyFont="1" applyFill="1" applyBorder="1" applyAlignment="1" applyProtection="1">
      <alignment horizontal="right" vertical="center"/>
      <protection/>
    </xf>
    <xf numFmtId="3" fontId="8" fillId="16" borderId="50" xfId="57" applyNumberFormat="1" applyFont="1" applyFill="1" applyBorder="1" applyAlignment="1" applyProtection="1">
      <alignment horizontal="right" vertical="center"/>
      <protection locked="0"/>
    </xf>
    <xf numFmtId="3" fontId="8" fillId="16" borderId="50" xfId="57" applyNumberFormat="1" applyFont="1" applyFill="1" applyBorder="1" applyAlignment="1" applyProtection="1">
      <alignment horizontal="right" vertical="center"/>
      <protection/>
    </xf>
    <xf numFmtId="3" fontId="8" fillId="16" borderId="41" xfId="57" applyNumberFormat="1" applyFont="1" applyFill="1" applyBorder="1" applyAlignment="1" applyProtection="1">
      <alignment horizontal="right" vertical="center"/>
      <protection locked="0"/>
    </xf>
    <xf numFmtId="3" fontId="8" fillId="16" borderId="41" xfId="57" applyNumberFormat="1" applyFont="1" applyFill="1" applyBorder="1" applyAlignment="1" applyProtection="1">
      <alignment horizontal="right" vertical="center"/>
      <protection/>
    </xf>
    <xf numFmtId="3" fontId="8" fillId="16" borderId="119" xfId="57" applyNumberFormat="1" applyFont="1" applyFill="1" applyBorder="1" applyAlignment="1" applyProtection="1">
      <alignment horizontal="right" vertical="center"/>
      <protection locked="0"/>
    </xf>
    <xf numFmtId="3" fontId="8" fillId="16" borderId="119" xfId="57" applyNumberFormat="1" applyFont="1" applyFill="1" applyBorder="1" applyAlignment="1" applyProtection="1">
      <alignment horizontal="right" vertical="center"/>
      <protection/>
    </xf>
    <xf numFmtId="3" fontId="8" fillId="16" borderId="117" xfId="57" applyNumberFormat="1" applyFont="1" applyFill="1" applyBorder="1" applyAlignment="1" applyProtection="1">
      <alignment horizontal="right" vertical="center"/>
      <protection locked="0"/>
    </xf>
    <xf numFmtId="3" fontId="8" fillId="16" borderId="117" xfId="57" applyNumberFormat="1" applyFont="1" applyFill="1" applyBorder="1" applyAlignment="1" applyProtection="1">
      <alignment horizontal="right" vertical="center"/>
      <protection/>
    </xf>
    <xf numFmtId="3" fontId="8" fillId="16" borderId="49" xfId="57" applyNumberFormat="1" applyFont="1" applyFill="1" applyBorder="1" applyAlignment="1" applyProtection="1">
      <alignment horizontal="right" vertical="center"/>
      <protection locked="0"/>
    </xf>
    <xf numFmtId="3" fontId="8" fillId="16" borderId="49" xfId="57" applyNumberFormat="1" applyFont="1" applyFill="1" applyBorder="1" applyAlignment="1" applyProtection="1">
      <alignment horizontal="right" vertical="center"/>
      <protection/>
    </xf>
    <xf numFmtId="3" fontId="8" fillId="16" borderId="35" xfId="57" applyNumberFormat="1" applyFont="1" applyFill="1" applyBorder="1" applyAlignment="1" applyProtection="1">
      <alignment horizontal="right" vertical="center"/>
      <protection locked="0"/>
    </xf>
    <xf numFmtId="3" fontId="8" fillId="16" borderId="35" xfId="57" applyNumberFormat="1" applyFont="1" applyFill="1" applyBorder="1" applyAlignment="1" applyProtection="1">
      <alignment horizontal="right" vertical="center"/>
      <protection/>
    </xf>
    <xf numFmtId="3" fontId="8" fillId="16" borderId="119" xfId="57" applyNumberFormat="1" applyFont="1" applyFill="1" applyBorder="1" applyAlignment="1" applyProtection="1">
      <alignment vertical="center"/>
      <protection locked="0"/>
    </xf>
    <xf numFmtId="3" fontId="8" fillId="16" borderId="37" xfId="57" applyNumberFormat="1" applyFont="1" applyFill="1" applyBorder="1" applyAlignment="1" applyProtection="1">
      <alignment vertical="center"/>
      <protection locked="0"/>
    </xf>
    <xf numFmtId="3" fontId="8" fillId="16" borderId="41" xfId="57" applyNumberFormat="1" applyFont="1" applyFill="1" applyBorder="1" applyAlignment="1" applyProtection="1">
      <alignment vertical="center"/>
      <protection locked="0"/>
    </xf>
    <xf numFmtId="3" fontId="8" fillId="16" borderId="49" xfId="57" applyNumberFormat="1" applyFont="1" applyFill="1" applyBorder="1" applyAlignment="1" applyProtection="1">
      <alignment vertical="center"/>
      <protection locked="0"/>
    </xf>
    <xf numFmtId="3" fontId="8" fillId="16" borderId="50" xfId="57" applyNumberFormat="1" applyFont="1" applyFill="1" applyBorder="1" applyAlignment="1" applyProtection="1">
      <alignment vertical="center"/>
      <protection locked="0"/>
    </xf>
    <xf numFmtId="3" fontId="8" fillId="16" borderId="17" xfId="57" applyNumberFormat="1" applyFont="1" applyFill="1" applyBorder="1" applyAlignment="1">
      <alignment vertical="center"/>
      <protection/>
    </xf>
    <xf numFmtId="3" fontId="8" fillId="16" borderId="43" xfId="57" applyNumberFormat="1" applyFont="1" applyFill="1" applyBorder="1" applyAlignment="1" applyProtection="1">
      <alignment horizontal="right" vertical="center"/>
      <protection locked="0"/>
    </xf>
    <xf numFmtId="3" fontId="8" fillId="16" borderId="43" xfId="57" applyNumberFormat="1" applyFont="1" applyFill="1" applyBorder="1" applyAlignment="1" applyProtection="1">
      <alignment horizontal="right" vertical="center"/>
      <protection/>
    </xf>
    <xf numFmtId="3" fontId="101" fillId="4" borderId="33" xfId="57" applyNumberFormat="1" applyFont="1" applyFill="1" applyBorder="1" applyAlignment="1" applyProtection="1">
      <alignment vertical="center"/>
      <protection locked="0"/>
    </xf>
    <xf numFmtId="3" fontId="101" fillId="4" borderId="45" xfId="57" applyNumberFormat="1" applyFont="1" applyFill="1" applyBorder="1" applyAlignment="1" applyProtection="1">
      <alignment vertical="center"/>
      <protection/>
    </xf>
    <xf numFmtId="3" fontId="8" fillId="16" borderId="37" xfId="57" applyNumberFormat="1" applyFont="1" applyFill="1" applyBorder="1" applyAlignment="1" applyProtection="1">
      <alignment horizontal="right" vertical="center"/>
      <protection locked="0"/>
    </xf>
    <xf numFmtId="3" fontId="101" fillId="4" borderId="33" xfId="57" applyNumberFormat="1" applyFont="1" applyFill="1" applyBorder="1" applyAlignment="1" applyProtection="1">
      <alignment horizontal="right" vertical="center"/>
      <protection locked="0"/>
    </xf>
    <xf numFmtId="3" fontId="101" fillId="4" borderId="45" xfId="57" applyNumberFormat="1" applyFont="1" applyFill="1" applyBorder="1" applyAlignment="1" applyProtection="1">
      <alignment horizontal="right" vertical="center"/>
      <protection/>
    </xf>
    <xf numFmtId="3" fontId="101" fillId="4" borderId="33" xfId="57" applyNumberFormat="1" applyFont="1" applyFill="1" applyBorder="1" applyAlignment="1" applyProtection="1">
      <alignment horizontal="right" vertical="center"/>
      <protection/>
    </xf>
    <xf numFmtId="179" fontId="101" fillId="4" borderId="17" xfId="62" applyNumberFormat="1" applyFont="1" applyFill="1" applyBorder="1" applyAlignment="1" quotePrefix="1">
      <alignment horizontal="right" vertical="center"/>
      <protection/>
    </xf>
    <xf numFmtId="179" fontId="101" fillId="4" borderId="51" xfId="62" applyNumberFormat="1" applyFont="1" applyFill="1" applyBorder="1" applyAlignment="1" quotePrefix="1">
      <alignment horizontal="right" vertical="center"/>
      <protection/>
    </xf>
    <xf numFmtId="3" fontId="101" fillId="4" borderId="37" xfId="57" applyNumberFormat="1" applyFont="1" applyFill="1" applyBorder="1" applyAlignment="1" applyProtection="1">
      <alignment vertical="center"/>
      <protection locked="0"/>
    </xf>
    <xf numFmtId="3" fontId="101" fillId="4" borderId="82" xfId="57" applyNumberFormat="1" applyFont="1" applyFill="1" applyBorder="1" applyAlignment="1" applyProtection="1">
      <alignment vertical="center"/>
      <protection/>
    </xf>
    <xf numFmtId="176" fontId="8" fillId="16" borderId="17" xfId="62" applyNumberFormat="1" applyFont="1" applyFill="1" applyBorder="1" applyAlignment="1">
      <alignment horizontal="right" vertical="center"/>
      <protection/>
    </xf>
    <xf numFmtId="0" fontId="141" fillId="25" borderId="103" xfId="62" applyFont="1" applyFill="1" applyBorder="1" applyAlignment="1">
      <alignment horizontal="right" vertical="center"/>
      <protection/>
    </xf>
    <xf numFmtId="0" fontId="138" fillId="25" borderId="104" xfId="62" applyFont="1" applyFill="1" applyBorder="1" applyAlignment="1">
      <alignment horizontal="center" vertical="center" wrapText="1"/>
      <protection/>
    </xf>
    <xf numFmtId="179" fontId="11" fillId="16" borderId="125" xfId="62" applyNumberFormat="1" applyFont="1" applyFill="1" applyBorder="1" applyAlignment="1" quotePrefix="1">
      <alignment horizontal="right" vertical="center"/>
      <protection/>
    </xf>
    <xf numFmtId="0" fontId="10" fillId="16" borderId="126" xfId="62" applyFont="1" applyFill="1" applyBorder="1" applyAlignment="1">
      <alignment vertical="center" wrapText="1"/>
      <protection/>
    </xf>
    <xf numFmtId="3" fontId="8" fillId="16" borderId="46" xfId="57" applyNumberFormat="1" applyFont="1" applyFill="1" applyBorder="1" applyAlignment="1" applyProtection="1">
      <alignment horizontal="right" vertical="center"/>
      <protection locked="0"/>
    </xf>
    <xf numFmtId="3" fontId="8" fillId="16" borderId="46" xfId="57" applyNumberFormat="1" applyFont="1" applyFill="1" applyBorder="1" applyAlignment="1" applyProtection="1">
      <alignment horizontal="right" vertical="center"/>
      <protection/>
    </xf>
    <xf numFmtId="0" fontId="10" fillId="16" borderId="65" xfId="62" applyFont="1" applyFill="1" applyBorder="1" applyAlignment="1">
      <alignment vertical="center" wrapText="1"/>
      <protection/>
    </xf>
    <xf numFmtId="0" fontId="10" fillId="16" borderId="126" xfId="57" applyFont="1" applyFill="1" applyBorder="1" applyAlignment="1">
      <alignment vertical="center" wrapText="1"/>
      <protection/>
    </xf>
    <xf numFmtId="3" fontId="8" fillId="16" borderId="46" xfId="57" applyNumberFormat="1" applyFont="1" applyFill="1" applyBorder="1" applyAlignment="1" applyProtection="1">
      <alignment vertical="center"/>
      <protection locked="0"/>
    </xf>
    <xf numFmtId="0" fontId="10" fillId="16" borderId="126" xfId="62" applyFont="1" applyFill="1" applyBorder="1" applyAlignment="1">
      <alignment horizontal="left" vertical="center" wrapText="1"/>
      <protection/>
    </xf>
    <xf numFmtId="179" fontId="13" fillId="16" borderId="125" xfId="62" applyNumberFormat="1" applyFont="1" applyFill="1" applyBorder="1" applyAlignment="1" quotePrefix="1">
      <alignment horizontal="right"/>
      <protection/>
    </xf>
    <xf numFmtId="0" fontId="10" fillId="16" borderId="126" xfId="62" applyFont="1" applyFill="1" applyBorder="1">
      <alignment/>
      <protection/>
    </xf>
    <xf numFmtId="179" fontId="13" fillId="16" borderId="58" xfId="62" applyNumberFormat="1" applyFont="1" applyFill="1" applyBorder="1" applyAlignment="1" quotePrefix="1">
      <alignment horizontal="right"/>
      <protection/>
    </xf>
    <xf numFmtId="0" fontId="10" fillId="16" borderId="65" xfId="62" applyFont="1" applyFill="1" applyBorder="1">
      <alignment/>
      <protection/>
    </xf>
    <xf numFmtId="0" fontId="5" fillId="16" borderId="126" xfId="62" applyFont="1" applyFill="1" applyBorder="1" applyAlignment="1">
      <alignment horizontal="left" vertical="center" wrapText="1"/>
      <protection/>
    </xf>
    <xf numFmtId="0" fontId="8" fillId="26" borderId="0" xfId="57" applyFont="1" applyFill="1" applyAlignment="1">
      <alignment vertical="center"/>
      <protection/>
    </xf>
    <xf numFmtId="0" fontId="5" fillId="26" borderId="0" xfId="57" applyFont="1" applyFill="1" applyAlignment="1">
      <alignment vertical="center"/>
      <protection/>
    </xf>
    <xf numFmtId="0" fontId="5" fillId="26" borderId="0" xfId="57" applyFont="1" applyFill="1" applyAlignment="1" applyProtection="1">
      <alignment vertical="center"/>
      <protection locked="0"/>
    </xf>
    <xf numFmtId="0" fontId="6" fillId="16" borderId="0" xfId="57" applyNumberFormat="1" applyFont="1" applyFill="1" applyBorder="1" applyAlignment="1" applyProtection="1">
      <alignment horizontal="right"/>
      <protection locked="0"/>
    </xf>
    <xf numFmtId="0" fontId="6" fillId="16" borderId="0" xfId="57" applyFont="1" applyFill="1" applyAlignment="1">
      <alignment vertical="center"/>
      <protection/>
    </xf>
    <xf numFmtId="0" fontId="6" fillId="16" borderId="0" xfId="57" applyFont="1" applyFill="1" applyAlignment="1">
      <alignment vertical="center" wrapText="1"/>
      <protection/>
    </xf>
    <xf numFmtId="0" fontId="10" fillId="16" borderId="65" xfId="57" applyFont="1" applyFill="1" applyBorder="1" applyAlignment="1">
      <alignment vertical="center" wrapText="1"/>
      <protection/>
    </xf>
    <xf numFmtId="3" fontId="8" fillId="16" borderId="43" xfId="57" applyNumberFormat="1" applyFont="1" applyFill="1" applyBorder="1" applyAlignment="1" applyProtection="1">
      <alignment vertical="center"/>
      <protection locked="0"/>
    </xf>
    <xf numFmtId="3" fontId="8" fillId="16" borderId="121" xfId="57" applyNumberFormat="1" applyFont="1" applyFill="1" applyBorder="1" applyAlignment="1" applyProtection="1">
      <alignment vertical="center"/>
      <protection locked="0"/>
    </xf>
    <xf numFmtId="3" fontId="8" fillId="16" borderId="121" xfId="57" applyNumberFormat="1" applyFont="1" applyFill="1" applyBorder="1" applyAlignment="1" applyProtection="1">
      <alignment horizontal="right" vertical="center"/>
      <protection/>
    </xf>
    <xf numFmtId="0" fontId="5" fillId="24" borderId="0" xfId="57" applyFont="1" applyFill="1" applyAlignment="1">
      <alignment vertical="center" wrapText="1"/>
      <protection/>
    </xf>
    <xf numFmtId="3" fontId="99" fillId="4" borderId="21" xfId="57" applyNumberFormat="1" applyFont="1" applyFill="1" applyBorder="1" applyAlignment="1" applyProtection="1">
      <alignment vertical="center"/>
      <protection/>
    </xf>
    <xf numFmtId="3" fontId="5" fillId="16" borderId="127" xfId="57" applyNumberFormat="1" applyFont="1" applyFill="1" applyBorder="1" applyAlignment="1" applyProtection="1">
      <alignment horizontal="right" vertical="center"/>
      <protection locked="0"/>
    </xf>
    <xf numFmtId="3" fontId="5" fillId="16" borderId="108" xfId="57" applyNumberFormat="1" applyFont="1" applyFill="1" applyBorder="1" applyAlignment="1" applyProtection="1">
      <alignment horizontal="right" vertical="center"/>
      <protection locked="0"/>
    </xf>
    <xf numFmtId="3" fontId="99" fillId="4" borderId="21" xfId="57" applyNumberFormat="1" applyFont="1" applyFill="1" applyBorder="1" applyAlignment="1" applyProtection="1">
      <alignment horizontal="right" vertical="center"/>
      <protection/>
    </xf>
    <xf numFmtId="3" fontId="99" fillId="4" borderId="21" xfId="57" applyNumberFormat="1" applyFont="1" applyFill="1" applyBorder="1" applyAlignment="1" applyProtection="1">
      <alignment horizontal="right" vertical="center"/>
      <protection locked="0"/>
    </xf>
    <xf numFmtId="3" fontId="99" fillId="4" borderId="77" xfId="57" applyNumberFormat="1" applyFont="1" applyFill="1" applyBorder="1" applyAlignment="1" applyProtection="1">
      <alignment vertical="center"/>
      <protection/>
    </xf>
    <xf numFmtId="179" fontId="11" fillId="16" borderId="110" xfId="62" applyNumberFormat="1" applyFont="1" applyFill="1" applyBorder="1" applyAlignment="1" quotePrefix="1">
      <alignment horizontal="right" vertical="center"/>
      <protection/>
    </xf>
    <xf numFmtId="3" fontId="8" fillId="16" borderId="123" xfId="57" applyNumberFormat="1" applyFont="1" applyFill="1" applyBorder="1" applyAlignment="1" applyProtection="1">
      <alignment horizontal="right" vertical="center"/>
      <protection/>
    </xf>
    <xf numFmtId="0" fontId="10" fillId="16" borderId="65" xfId="62" applyFont="1" applyFill="1" applyBorder="1" applyAlignment="1">
      <alignment horizontal="left" vertical="center" wrapText="1"/>
      <protection/>
    </xf>
    <xf numFmtId="0" fontId="10" fillId="16" borderId="84" xfId="62" applyFont="1" applyFill="1" applyBorder="1" applyAlignment="1">
      <alignment horizontal="left" vertical="center" wrapText="1"/>
      <protection/>
    </xf>
    <xf numFmtId="0" fontId="5" fillId="16" borderId="42" xfId="62" applyFont="1" applyFill="1" applyBorder="1" applyAlignment="1">
      <alignment horizontal="left" vertical="center" wrapText="1"/>
      <protection/>
    </xf>
    <xf numFmtId="0" fontId="10" fillId="16" borderId="120" xfId="62" applyFont="1" applyFill="1" applyBorder="1" applyAlignment="1">
      <alignment horizontal="left" vertical="center" wrapText="1"/>
      <protection/>
    </xf>
    <xf numFmtId="179" fontId="11" fillId="16" borderId="83" xfId="62" applyNumberFormat="1" applyFont="1" applyFill="1" applyBorder="1" applyAlignment="1" quotePrefix="1">
      <alignment horizontal="right"/>
      <protection/>
    </xf>
    <xf numFmtId="0" fontId="5" fillId="16" borderId="84" xfId="62" applyFont="1" applyFill="1" applyBorder="1" applyAlignment="1">
      <alignment horizontal="left" wrapText="1"/>
      <protection/>
    </xf>
    <xf numFmtId="3" fontId="8" fillId="16" borderId="117" xfId="57" applyNumberFormat="1" applyFont="1" applyFill="1" applyBorder="1" applyAlignment="1" applyProtection="1">
      <alignment vertical="center"/>
      <protection locked="0"/>
    </xf>
    <xf numFmtId="179" fontId="11" fillId="16" borderId="85" xfId="62" applyNumberFormat="1" applyFont="1" applyFill="1" applyBorder="1" applyAlignment="1" quotePrefix="1">
      <alignment horizontal="right"/>
      <protection/>
    </xf>
    <xf numFmtId="0" fontId="5" fillId="16" borderId="86" xfId="62" applyFont="1" applyFill="1" applyBorder="1" applyAlignment="1">
      <alignment horizontal="left" wrapText="1"/>
      <protection/>
    </xf>
    <xf numFmtId="0" fontId="10" fillId="16" borderId="84" xfId="62" applyFont="1" applyFill="1" applyBorder="1" applyAlignment="1">
      <alignment horizontal="left" vertical="center" wrapText="1"/>
      <protection/>
    </xf>
    <xf numFmtId="0" fontId="10" fillId="16" borderId="86" xfId="62" applyFont="1" applyFill="1" applyBorder="1" applyAlignment="1">
      <alignment horizontal="left" vertical="center" wrapText="1"/>
      <protection/>
    </xf>
    <xf numFmtId="3" fontId="8" fillId="16" borderId="18" xfId="57" applyNumberFormat="1" applyFont="1" applyFill="1" applyBorder="1" applyAlignment="1" applyProtection="1">
      <alignment vertical="center"/>
      <protection locked="0"/>
    </xf>
    <xf numFmtId="3" fontId="8" fillId="16" borderId="18" xfId="57" applyNumberFormat="1" applyFont="1" applyFill="1" applyBorder="1" applyAlignment="1" applyProtection="1">
      <alignment horizontal="right" vertical="center"/>
      <protection/>
    </xf>
    <xf numFmtId="3" fontId="5" fillId="16" borderId="91" xfId="57" applyNumberFormat="1" applyFont="1" applyFill="1" applyBorder="1" applyAlignment="1" applyProtection="1">
      <alignment horizontal="right" vertical="center"/>
      <protection locked="0"/>
    </xf>
    <xf numFmtId="0" fontId="13" fillId="16" borderId="84" xfId="62" applyFont="1" applyFill="1" applyBorder="1" applyAlignment="1">
      <alignment horizontal="left" vertical="center" wrapText="1"/>
      <protection/>
    </xf>
    <xf numFmtId="0" fontId="13" fillId="16" borderId="86" xfId="62" applyFont="1" applyFill="1" applyBorder="1" applyAlignment="1">
      <alignment horizontal="left" vertical="center" wrapText="1"/>
      <protection/>
    </xf>
    <xf numFmtId="3" fontId="8" fillId="16" borderId="18" xfId="57" applyNumberFormat="1" applyFont="1" applyFill="1" applyBorder="1" applyAlignment="1" applyProtection="1">
      <alignment horizontal="right" vertical="center"/>
      <protection locked="0"/>
    </xf>
    <xf numFmtId="0" fontId="13" fillId="16" borderId="53" xfId="62" applyFont="1" applyFill="1" applyBorder="1" applyAlignment="1">
      <alignment horizontal="left" wrapText="1"/>
      <protection/>
    </xf>
    <xf numFmtId="0" fontId="13" fillId="16" borderId="86" xfId="62" applyFont="1" applyFill="1" applyBorder="1" applyAlignment="1">
      <alignment horizontal="left" wrapText="1"/>
      <protection/>
    </xf>
    <xf numFmtId="0" fontId="13" fillId="16" borderId="84" xfId="62" applyFont="1" applyFill="1" applyBorder="1" applyAlignment="1">
      <alignment horizontal="left" wrapText="1"/>
      <protection/>
    </xf>
    <xf numFmtId="0" fontId="13" fillId="16" borderId="62" xfId="62" applyFont="1" applyFill="1" applyBorder="1" applyAlignment="1">
      <alignment horizontal="left" wrapText="1"/>
      <protection/>
    </xf>
    <xf numFmtId="0" fontId="5" fillId="16" borderId="128" xfId="62" applyFont="1" applyFill="1" applyBorder="1" applyAlignment="1">
      <alignment horizontal="left" vertical="center" wrapText="1"/>
      <protection/>
    </xf>
    <xf numFmtId="3" fontId="8" fillId="16" borderId="123" xfId="57" applyNumberFormat="1" applyFont="1" applyFill="1" applyBorder="1" applyAlignment="1" applyProtection="1">
      <alignment vertical="center"/>
      <protection locked="0"/>
    </xf>
    <xf numFmtId="3" fontId="99" fillId="4" borderId="78" xfId="57" applyNumberFormat="1" applyFont="1" applyFill="1" applyBorder="1" applyAlignment="1">
      <alignment vertical="center"/>
      <protection/>
    </xf>
    <xf numFmtId="3" fontId="99" fillId="4" borderId="23" xfId="57" applyNumberFormat="1" applyFont="1" applyFill="1" applyBorder="1" applyAlignment="1" applyProtection="1">
      <alignment vertical="center"/>
      <protection/>
    </xf>
    <xf numFmtId="3" fontId="99" fillId="4" borderId="23" xfId="57" applyNumberFormat="1" applyFont="1" applyFill="1" applyBorder="1" applyAlignment="1">
      <alignment vertical="center"/>
      <protection/>
    </xf>
    <xf numFmtId="3" fontId="99" fillId="4" borderId="78" xfId="57" applyNumberFormat="1" applyFont="1" applyFill="1" applyBorder="1" applyAlignment="1" applyProtection="1">
      <alignment vertical="center"/>
      <protection/>
    </xf>
    <xf numFmtId="3" fontId="5" fillId="16" borderId="129" xfId="57" applyNumberFormat="1" applyFont="1" applyFill="1" applyBorder="1" applyAlignment="1" applyProtection="1">
      <alignment horizontal="right" vertical="center"/>
      <protection locked="0"/>
    </xf>
    <xf numFmtId="3" fontId="5" fillId="16" borderId="125" xfId="57" applyNumberFormat="1" applyFont="1" applyFill="1" applyBorder="1" applyAlignment="1" applyProtection="1">
      <alignment horizontal="right" vertical="center"/>
      <protection locked="0"/>
    </xf>
    <xf numFmtId="3" fontId="5" fillId="16" borderId="107" xfId="57" applyNumberFormat="1" applyFont="1" applyFill="1" applyBorder="1" applyAlignment="1" applyProtection="1">
      <alignment horizontal="right" vertical="center"/>
      <protection locked="0"/>
    </xf>
    <xf numFmtId="3" fontId="5" fillId="16" borderId="68" xfId="57" applyNumberFormat="1" applyFont="1" applyFill="1" applyBorder="1" applyAlignment="1" applyProtection="1">
      <alignment horizontal="right" vertical="center"/>
      <protection locked="0"/>
    </xf>
    <xf numFmtId="3" fontId="99" fillId="4" borderId="78" xfId="57" applyNumberFormat="1" applyFont="1" applyFill="1" applyBorder="1" applyAlignment="1" applyProtection="1">
      <alignment horizontal="right" vertical="center"/>
      <protection/>
    </xf>
    <xf numFmtId="3" fontId="99" fillId="4" borderId="23" xfId="57" applyNumberFormat="1" applyFont="1" applyFill="1" applyBorder="1" applyAlignment="1" applyProtection="1">
      <alignment horizontal="right" vertical="center"/>
      <protection/>
    </xf>
    <xf numFmtId="3" fontId="99" fillId="4" borderId="78" xfId="57" applyNumberFormat="1" applyFont="1" applyFill="1" applyBorder="1" applyAlignment="1" applyProtection="1">
      <alignment horizontal="right" vertical="center"/>
      <protection locked="0"/>
    </xf>
    <xf numFmtId="3" fontId="99" fillId="4" borderId="23" xfId="57" applyNumberFormat="1" applyFont="1" applyFill="1" applyBorder="1" applyAlignment="1" applyProtection="1">
      <alignment horizontal="right" vertical="center"/>
      <protection locked="0"/>
    </xf>
    <xf numFmtId="3" fontId="99" fillId="4" borderId="75" xfId="57" applyNumberFormat="1" applyFont="1" applyFill="1" applyBorder="1" applyAlignment="1" applyProtection="1">
      <alignment vertical="center"/>
      <protection/>
    </xf>
    <xf numFmtId="3" fontId="99" fillId="4" borderId="76" xfId="57" applyNumberFormat="1" applyFont="1" applyFill="1" applyBorder="1" applyAlignment="1" applyProtection="1">
      <alignment vertical="center"/>
      <protection/>
    </xf>
    <xf numFmtId="3" fontId="5" fillId="16" borderId="89" xfId="57" applyNumberFormat="1" applyFont="1" applyFill="1" applyBorder="1" applyAlignment="1" applyProtection="1">
      <alignment horizontal="right" vertical="center"/>
      <protection locked="0"/>
    </xf>
    <xf numFmtId="3" fontId="5" fillId="16" borderId="67" xfId="57" applyNumberFormat="1" applyFont="1" applyFill="1" applyBorder="1" applyAlignment="1" applyProtection="1">
      <alignment horizontal="right" vertical="center"/>
      <protection locked="0"/>
    </xf>
    <xf numFmtId="3" fontId="5" fillId="16" borderId="109" xfId="57" applyNumberFormat="1" applyFont="1" applyFill="1" applyBorder="1" applyAlignment="1" applyProtection="1">
      <alignment horizontal="right" vertical="center"/>
      <protection locked="0"/>
    </xf>
    <xf numFmtId="3" fontId="8" fillId="16" borderId="121" xfId="57" applyNumberFormat="1" applyFont="1" applyFill="1" applyBorder="1" applyAlignment="1" applyProtection="1">
      <alignment horizontal="right" vertical="center"/>
      <protection locked="0"/>
    </xf>
    <xf numFmtId="0" fontId="37" fillId="7" borderId="32" xfId="57" applyFont="1" applyFill="1" applyBorder="1" applyAlignment="1" applyProtection="1">
      <alignment horizontal="center" vertical="center" wrapText="1"/>
      <protection/>
    </xf>
    <xf numFmtId="185" fontId="140" fillId="5" borderId="111" xfId="57" applyNumberFormat="1" applyFont="1" applyFill="1" applyBorder="1" applyAlignment="1" applyProtection="1">
      <alignment horizontal="center" vertical="center"/>
      <protection/>
    </xf>
    <xf numFmtId="185" fontId="140" fillId="5" borderId="110" xfId="57" applyNumberFormat="1" applyFont="1" applyFill="1" applyBorder="1" applyAlignment="1" applyProtection="1">
      <alignment horizontal="center" vertical="center"/>
      <protection/>
    </xf>
    <xf numFmtId="185" fontId="140" fillId="5" borderId="93" xfId="57" applyNumberFormat="1" applyFont="1" applyFill="1" applyBorder="1" applyAlignment="1" applyProtection="1">
      <alignment horizontal="center" vertical="center"/>
      <protection/>
    </xf>
    <xf numFmtId="185" fontId="140" fillId="5" borderId="90" xfId="57" applyNumberFormat="1" applyFont="1" applyFill="1" applyBorder="1" applyAlignment="1" applyProtection="1">
      <alignment horizontal="center" vertical="center"/>
      <protection/>
    </xf>
    <xf numFmtId="185" fontId="140" fillId="5" borderId="96" xfId="57" applyNumberFormat="1" applyFont="1" applyFill="1" applyBorder="1" applyAlignment="1" applyProtection="1">
      <alignment horizontal="center" vertical="center"/>
      <protection/>
    </xf>
    <xf numFmtId="185" fontId="140" fillId="5" borderId="85" xfId="57" applyNumberFormat="1" applyFont="1" applyFill="1" applyBorder="1" applyAlignment="1" applyProtection="1">
      <alignment horizontal="center" vertical="center"/>
      <protection/>
    </xf>
    <xf numFmtId="185" fontId="138" fillId="5" borderId="50" xfId="57" applyNumberFormat="1" applyFont="1" applyFill="1" applyBorder="1" applyAlignment="1" applyProtection="1">
      <alignment horizontal="center" vertical="center"/>
      <protection/>
    </xf>
    <xf numFmtId="185" fontId="138" fillId="5" borderId="41" xfId="57" applyNumberFormat="1" applyFont="1" applyFill="1" applyBorder="1" applyAlignment="1" applyProtection="1">
      <alignment horizontal="center" vertical="center"/>
      <protection/>
    </xf>
    <xf numFmtId="185" fontId="138" fillId="5" borderId="43" xfId="57" applyNumberFormat="1" applyFont="1" applyFill="1" applyBorder="1" applyAlignment="1" applyProtection="1">
      <alignment horizontal="center" vertical="center"/>
      <protection/>
    </xf>
    <xf numFmtId="1" fontId="5" fillId="4" borderId="130" xfId="57" applyNumberFormat="1" applyFont="1" applyFill="1" applyBorder="1" applyAlignment="1">
      <alignment horizontal="left" vertical="center" wrapText="1"/>
      <protection/>
    </xf>
    <xf numFmtId="1" fontId="140" fillId="16" borderId="131" xfId="57" applyNumberFormat="1" applyFont="1" applyFill="1" applyBorder="1" applyAlignment="1">
      <alignment horizontal="left" vertical="center" wrapText="1"/>
      <protection/>
    </xf>
    <xf numFmtId="3" fontId="97" fillId="7" borderId="102" xfId="57" applyNumberFormat="1" applyFont="1" applyFill="1" applyBorder="1" applyAlignment="1" applyProtection="1">
      <alignment horizontal="right" vertical="center"/>
      <protection/>
    </xf>
    <xf numFmtId="3" fontId="97" fillId="7" borderId="103" xfId="57" applyNumberFormat="1" applyFont="1" applyFill="1" applyBorder="1" applyAlignment="1" applyProtection="1">
      <alignment horizontal="right" vertical="center"/>
      <protection/>
    </xf>
    <xf numFmtId="3" fontId="97" fillId="7" borderId="104" xfId="57" applyNumberFormat="1" applyFont="1" applyFill="1" applyBorder="1" applyAlignment="1" applyProtection="1">
      <alignment horizontal="right" vertical="center"/>
      <protection/>
    </xf>
    <xf numFmtId="3" fontId="5" fillId="16" borderId="60" xfId="57" applyNumberFormat="1" applyFont="1" applyFill="1" applyBorder="1" applyAlignment="1" applyProtection="1">
      <alignment horizontal="right" vertical="center"/>
      <protection/>
    </xf>
    <xf numFmtId="3" fontId="5" fillId="16" borderId="45" xfId="57" applyNumberFormat="1" applyFont="1" applyFill="1" applyBorder="1" applyAlignment="1" applyProtection="1">
      <alignment horizontal="right" vertical="center"/>
      <protection/>
    </xf>
    <xf numFmtId="3" fontId="97" fillId="4" borderId="78" xfId="57" applyNumberFormat="1" applyFont="1" applyFill="1" applyBorder="1" applyAlignment="1" applyProtection="1">
      <alignment horizontal="right" vertical="center"/>
      <protection/>
    </xf>
    <xf numFmtId="3" fontId="97" fillId="4" borderId="23" xfId="57" applyNumberFormat="1" applyFont="1" applyFill="1" applyBorder="1" applyAlignment="1" applyProtection="1">
      <alignment horizontal="right" vertical="center"/>
      <protection/>
    </xf>
    <xf numFmtId="3" fontId="97" fillId="4" borderId="21" xfId="57" applyNumberFormat="1" applyFont="1" applyFill="1" applyBorder="1" applyAlignment="1" applyProtection="1">
      <alignment horizontal="right" vertical="center"/>
      <protection/>
    </xf>
    <xf numFmtId="185" fontId="140" fillId="5" borderId="78" xfId="57" applyNumberFormat="1" applyFont="1" applyFill="1" applyBorder="1" applyAlignment="1" applyProtection="1">
      <alignment horizontal="center" vertical="center"/>
      <protection/>
    </xf>
    <xf numFmtId="185" fontId="140" fillId="5" borderId="23" xfId="57" applyNumberFormat="1" applyFont="1" applyFill="1" applyBorder="1" applyAlignment="1" applyProtection="1">
      <alignment horizontal="center" vertical="center"/>
      <protection/>
    </xf>
    <xf numFmtId="185" fontId="140" fillId="5" borderId="21" xfId="57" applyNumberFormat="1" applyFont="1" applyFill="1" applyBorder="1" applyAlignment="1" applyProtection="1">
      <alignment horizontal="center" vertical="center"/>
      <protection/>
    </xf>
    <xf numFmtId="3" fontId="17" fillId="16" borderId="75" xfId="57" applyNumberFormat="1" applyFont="1" applyFill="1" applyBorder="1" applyAlignment="1" applyProtection="1" quotePrefix="1">
      <alignment horizontal="center" vertical="center"/>
      <protection/>
    </xf>
    <xf numFmtId="3" fontId="17" fillId="16" borderId="76" xfId="57" applyNumberFormat="1" applyFont="1" applyFill="1" applyBorder="1" applyAlignment="1" applyProtection="1" quotePrefix="1">
      <alignment horizontal="center" vertical="center"/>
      <protection/>
    </xf>
    <xf numFmtId="3" fontId="17" fillId="16" borderId="77" xfId="57" applyNumberFormat="1" applyFont="1" applyFill="1" applyBorder="1" applyAlignment="1" applyProtection="1" quotePrefix="1">
      <alignment horizontal="center" vertical="center"/>
      <protection/>
    </xf>
    <xf numFmtId="3" fontId="5" fillId="16" borderId="18" xfId="57" applyNumberFormat="1" applyFont="1" applyFill="1" applyBorder="1" applyAlignment="1" applyProtection="1">
      <alignment horizontal="right" vertical="center"/>
      <protection/>
    </xf>
    <xf numFmtId="3" fontId="8" fillId="4" borderId="45" xfId="57" applyNumberFormat="1" applyFont="1" applyFill="1" applyBorder="1" applyAlignment="1" applyProtection="1">
      <alignment horizontal="right" vertical="center"/>
      <protection/>
    </xf>
    <xf numFmtId="0" fontId="5" fillId="16" borderId="0" xfId="57" applyFont="1" applyFill="1" applyAlignment="1" applyProtection="1">
      <alignment vertical="center"/>
      <protection/>
    </xf>
    <xf numFmtId="3" fontId="5" fillId="16" borderId="0" xfId="57" applyNumberFormat="1" applyFont="1" applyFill="1" applyAlignment="1" applyProtection="1">
      <alignment horizontal="right" vertical="center"/>
      <protection/>
    </xf>
    <xf numFmtId="3" fontId="5" fillId="16" borderId="0" xfId="57" applyNumberFormat="1" applyFont="1" applyFill="1" applyBorder="1" applyAlignment="1" applyProtection="1">
      <alignment horizontal="right"/>
      <protection/>
    </xf>
    <xf numFmtId="0" fontId="23" fillId="16" borderId="0" xfId="57" applyFont="1" applyFill="1">
      <alignment/>
      <protection/>
    </xf>
    <xf numFmtId="3" fontId="5" fillId="16" borderId="27" xfId="57" applyNumberFormat="1" applyFont="1" applyFill="1" applyBorder="1" applyAlignment="1" applyProtection="1">
      <alignment horizontal="right" vertical="center"/>
      <protection/>
    </xf>
    <xf numFmtId="3" fontId="5" fillId="16" borderId="26" xfId="57" applyNumberFormat="1" applyFont="1" applyFill="1" applyBorder="1" applyAlignment="1" applyProtection="1">
      <alignment horizontal="right" vertical="center"/>
      <protection/>
    </xf>
    <xf numFmtId="3" fontId="5" fillId="16" borderId="67" xfId="57" applyNumberFormat="1" applyFont="1" applyFill="1" applyBorder="1" applyAlignment="1" applyProtection="1">
      <alignment horizontal="right" vertical="center"/>
      <protection/>
    </xf>
    <xf numFmtId="3" fontId="5" fillId="16" borderId="91" xfId="57" applyNumberFormat="1" applyFont="1" applyFill="1" applyBorder="1" applyAlignment="1" applyProtection="1">
      <alignment horizontal="right" vertical="center"/>
      <protection/>
    </xf>
    <xf numFmtId="3" fontId="5" fillId="16" borderId="76" xfId="57" applyNumberFormat="1" applyFont="1" applyFill="1" applyBorder="1" applyAlignment="1" applyProtection="1">
      <alignment horizontal="right" vertical="center"/>
      <protection/>
    </xf>
    <xf numFmtId="3" fontId="5" fillId="16" borderId="77" xfId="57" applyNumberFormat="1" applyFont="1" applyFill="1" applyBorder="1" applyAlignment="1" applyProtection="1">
      <alignment horizontal="right" vertical="center"/>
      <protection/>
    </xf>
    <xf numFmtId="3" fontId="5" fillId="16" borderId="52" xfId="57" applyNumberFormat="1" applyFont="1" applyFill="1" applyBorder="1" applyAlignment="1" applyProtection="1">
      <alignment horizontal="right" vertical="center"/>
      <protection/>
    </xf>
    <xf numFmtId="3" fontId="5" fillId="16" borderId="93" xfId="57" applyNumberFormat="1" applyFont="1" applyFill="1" applyBorder="1" applyAlignment="1" applyProtection="1">
      <alignment horizontal="right" vertical="center"/>
      <protection/>
    </xf>
    <xf numFmtId="3" fontId="5" fillId="16" borderId="58" xfId="57" applyNumberFormat="1" applyFont="1" applyFill="1" applyBorder="1" applyAlignment="1" applyProtection="1">
      <alignment horizontal="right" vertical="center"/>
      <protection/>
    </xf>
    <xf numFmtId="3" fontId="5" fillId="16" borderId="106" xfId="57" applyNumberFormat="1" applyFont="1" applyFill="1" applyBorder="1" applyAlignment="1" applyProtection="1">
      <alignment horizontal="right" vertical="center"/>
      <protection/>
    </xf>
    <xf numFmtId="3" fontId="8" fillId="16" borderId="23" xfId="57" applyNumberFormat="1" applyFont="1" applyFill="1" applyBorder="1" applyAlignment="1" applyProtection="1">
      <alignment horizontal="right" vertical="center"/>
      <protection/>
    </xf>
    <xf numFmtId="3" fontId="8" fillId="16" borderId="21" xfId="57" applyNumberFormat="1" applyFont="1" applyFill="1" applyBorder="1" applyAlignment="1" applyProtection="1">
      <alignment horizontal="right" vertical="center"/>
      <protection/>
    </xf>
    <xf numFmtId="3" fontId="5" fillId="16" borderId="57" xfId="57" applyNumberFormat="1" applyFont="1" applyFill="1" applyBorder="1" applyAlignment="1" applyProtection="1">
      <alignment horizontal="right" vertical="center"/>
      <protection/>
    </xf>
    <xf numFmtId="3" fontId="5" fillId="16" borderId="100" xfId="57" applyNumberFormat="1" applyFont="1" applyFill="1" applyBorder="1" applyAlignment="1" applyProtection="1">
      <alignment horizontal="right" vertical="center"/>
      <protection/>
    </xf>
    <xf numFmtId="3" fontId="8" fillId="16" borderId="23" xfId="0" applyNumberFormat="1" applyFont="1" applyFill="1" applyBorder="1" applyAlignment="1" applyProtection="1">
      <alignment horizontal="right" vertical="center"/>
      <protection/>
    </xf>
    <xf numFmtId="3" fontId="8" fillId="16" borderId="21" xfId="0" applyNumberFormat="1" applyFont="1" applyFill="1" applyBorder="1" applyAlignment="1" applyProtection="1">
      <alignment horizontal="right" vertical="center"/>
      <protection/>
    </xf>
    <xf numFmtId="3" fontId="5" fillId="16" borderId="125" xfId="0" applyNumberFormat="1" applyFont="1" applyFill="1" applyBorder="1" applyAlignment="1" applyProtection="1">
      <alignment horizontal="right" vertical="center"/>
      <protection/>
    </xf>
    <xf numFmtId="3" fontId="5" fillId="16" borderId="127" xfId="0" applyNumberFormat="1" applyFont="1" applyFill="1" applyBorder="1" applyAlignment="1" applyProtection="1">
      <alignment horizontal="right" vertical="center"/>
      <protection/>
    </xf>
    <xf numFmtId="3" fontId="5" fillId="16" borderId="58" xfId="0" applyNumberFormat="1" applyFont="1" applyFill="1" applyBorder="1" applyAlignment="1" applyProtection="1">
      <alignment horizontal="right" vertical="center"/>
      <protection/>
    </xf>
    <xf numFmtId="3" fontId="5" fillId="16" borderId="106" xfId="0" applyNumberFormat="1" applyFont="1" applyFill="1" applyBorder="1" applyAlignment="1" applyProtection="1">
      <alignment horizontal="right" vertical="center"/>
      <protection/>
    </xf>
    <xf numFmtId="3" fontId="5" fillId="16" borderId="125" xfId="57" applyNumberFormat="1" applyFont="1" applyFill="1" applyBorder="1" applyAlignment="1" applyProtection="1">
      <alignment horizontal="right" vertical="center"/>
      <protection/>
    </xf>
    <xf numFmtId="3" fontId="5" fillId="16" borderId="127" xfId="57" applyNumberFormat="1" applyFont="1" applyFill="1" applyBorder="1" applyAlignment="1" applyProtection="1">
      <alignment horizontal="right" vertical="center"/>
      <protection/>
    </xf>
    <xf numFmtId="3" fontId="8" fillId="16" borderId="103" xfId="57" applyNumberFormat="1" applyFont="1" applyFill="1" applyBorder="1" applyAlignment="1" applyProtection="1">
      <alignment horizontal="right" vertical="center"/>
      <protection/>
    </xf>
    <xf numFmtId="3" fontId="8" fillId="16" borderId="104" xfId="57" applyNumberFormat="1" applyFont="1" applyFill="1" applyBorder="1" applyAlignment="1" applyProtection="1">
      <alignment horizontal="right" vertical="center"/>
      <protection/>
    </xf>
    <xf numFmtId="0" fontId="35" fillId="4" borderId="87" xfId="0" applyFont="1" applyFill="1" applyBorder="1" applyAlignment="1" applyProtection="1" quotePrefix="1">
      <alignment horizontal="left"/>
      <protection/>
    </xf>
    <xf numFmtId="0" fontId="37" fillId="4" borderId="87" xfId="0" applyFont="1" applyFill="1" applyBorder="1" applyAlignment="1" applyProtection="1">
      <alignment horizontal="left"/>
      <protection/>
    </xf>
    <xf numFmtId="0" fontId="37" fillId="4" borderId="87" xfId="0" applyFont="1" applyFill="1" applyBorder="1" applyAlignment="1" applyProtection="1" quotePrefix="1">
      <alignment horizontal="left"/>
      <protection/>
    </xf>
    <xf numFmtId="3" fontId="37" fillId="4" borderId="87" xfId="0" applyNumberFormat="1" applyFont="1" applyFill="1" applyBorder="1" applyAlignment="1" applyProtection="1">
      <alignment/>
      <protection/>
    </xf>
    <xf numFmtId="0" fontId="27" fillId="16" borderId="18" xfId="0" applyFont="1" applyFill="1" applyBorder="1" applyAlignment="1" applyProtection="1">
      <alignment horizontal="left"/>
      <protection/>
    </xf>
    <xf numFmtId="0" fontId="27" fillId="16" borderId="33" xfId="0" applyFont="1" applyFill="1" applyBorder="1" applyAlignment="1" applyProtection="1">
      <alignment horizontal="left"/>
      <protection/>
    </xf>
    <xf numFmtId="0" fontId="27" fillId="16" borderId="132" xfId="0" applyFont="1" applyFill="1" applyBorder="1" applyAlignment="1" applyProtection="1">
      <alignment horizontal="left"/>
      <protection/>
    </xf>
    <xf numFmtId="0" fontId="27" fillId="16" borderId="37" xfId="0" applyFont="1" applyFill="1" applyBorder="1" applyAlignment="1" applyProtection="1">
      <alignment horizontal="left"/>
      <protection/>
    </xf>
    <xf numFmtId="0" fontId="27" fillId="16" borderId="16" xfId="0" applyFont="1" applyFill="1" applyBorder="1" applyAlignment="1" applyProtection="1">
      <alignment horizontal="left"/>
      <protection/>
    </xf>
    <xf numFmtId="0" fontId="27" fillId="16" borderId="0" xfId="0" applyFont="1" applyFill="1" applyBorder="1" applyAlignment="1" applyProtection="1">
      <alignment/>
      <protection/>
    </xf>
    <xf numFmtId="0" fontId="37" fillId="16" borderId="18" xfId="0" applyFont="1" applyFill="1" applyBorder="1" applyAlignment="1" applyProtection="1" quotePrefix="1">
      <alignment horizontal="center"/>
      <protection/>
    </xf>
    <xf numFmtId="0" fontId="37" fillId="16" borderId="17" xfId="0" applyFont="1" applyFill="1" applyBorder="1" applyAlignment="1" applyProtection="1" quotePrefix="1">
      <alignment horizontal="center"/>
      <protection/>
    </xf>
    <xf numFmtId="0" fontId="37" fillId="16" borderId="37" xfId="0" applyFont="1" applyFill="1" applyBorder="1" applyAlignment="1" applyProtection="1" quotePrefix="1">
      <alignment horizontal="center"/>
      <protection/>
    </xf>
    <xf numFmtId="0" fontId="27" fillId="16" borderId="18" xfId="0" applyFont="1" applyFill="1" applyBorder="1" applyAlignment="1" applyProtection="1">
      <alignment horizontal="center"/>
      <protection/>
    </xf>
    <xf numFmtId="0" fontId="27" fillId="16" borderId="18" xfId="0" applyFont="1" applyFill="1" applyBorder="1" applyAlignment="1" applyProtection="1">
      <alignment/>
      <protection/>
    </xf>
    <xf numFmtId="0" fontId="81" fillId="16" borderId="0" xfId="0" applyFont="1" applyFill="1" applyAlignment="1" applyProtection="1">
      <alignment/>
      <protection/>
    </xf>
    <xf numFmtId="176" fontId="37" fillId="16" borderId="133" xfId="0" applyNumberFormat="1" applyFont="1" applyFill="1" applyBorder="1" applyAlignment="1" applyProtection="1">
      <alignment/>
      <protection/>
    </xf>
    <xf numFmtId="176" fontId="37" fillId="16" borderId="134" xfId="0" applyNumberFormat="1" applyFont="1" applyFill="1" applyBorder="1" applyAlignment="1" applyProtection="1">
      <alignment/>
      <protection/>
    </xf>
    <xf numFmtId="0" fontId="37" fillId="16" borderId="18" xfId="0" applyFont="1" applyFill="1" applyBorder="1" applyAlignment="1" applyProtection="1">
      <alignment/>
      <protection/>
    </xf>
    <xf numFmtId="0" fontId="27" fillId="16" borderId="18" xfId="0" applyFont="1" applyFill="1" applyBorder="1" applyAlignment="1" applyProtection="1" quotePrefix="1">
      <alignment horizontal="left"/>
      <protection/>
    </xf>
    <xf numFmtId="3" fontId="27" fillId="16" borderId="18" xfId="0" applyNumberFormat="1" applyFont="1" applyFill="1" applyBorder="1" applyAlignment="1" applyProtection="1" quotePrefix="1">
      <alignment/>
      <protection/>
    </xf>
    <xf numFmtId="0" fontId="37" fillId="16" borderId="18" xfId="0" applyFont="1" applyFill="1" applyBorder="1" applyAlignment="1" applyProtection="1">
      <alignment horizontal="left"/>
      <protection/>
    </xf>
    <xf numFmtId="3" fontId="37" fillId="16" borderId="18" xfId="0" applyNumberFormat="1" applyFont="1" applyFill="1" applyBorder="1" applyAlignment="1" applyProtection="1">
      <alignment horizontal="right"/>
      <protection/>
    </xf>
    <xf numFmtId="176" fontId="27" fillId="16" borderId="13" xfId="0" applyNumberFormat="1" applyFont="1" applyFill="1" applyBorder="1" applyAlignment="1" applyProtection="1">
      <alignment/>
      <protection/>
    </xf>
    <xf numFmtId="1" fontId="37" fillId="16" borderId="30" xfId="0" applyNumberFormat="1" applyFont="1" applyFill="1" applyBorder="1" applyAlignment="1" applyProtection="1">
      <alignment/>
      <protection/>
    </xf>
    <xf numFmtId="1" fontId="37" fillId="16" borderId="31" xfId="0" applyNumberFormat="1" applyFont="1" applyFill="1" applyBorder="1" applyAlignment="1" applyProtection="1">
      <alignment/>
      <protection/>
    </xf>
    <xf numFmtId="0" fontId="27" fillId="16" borderId="11" xfId="0" applyFont="1" applyFill="1" applyBorder="1" applyAlignment="1" applyProtection="1">
      <alignment horizontal="left"/>
      <protection/>
    </xf>
    <xf numFmtId="0" fontId="27" fillId="16" borderId="13" xfId="0" applyFont="1" applyFill="1" applyBorder="1" applyAlignment="1" applyProtection="1">
      <alignment horizontal="left"/>
      <protection/>
    </xf>
    <xf numFmtId="1" fontId="37" fillId="16" borderId="10" xfId="0" applyNumberFormat="1" applyFont="1" applyFill="1" applyBorder="1" applyAlignment="1" applyProtection="1">
      <alignment/>
      <protection/>
    </xf>
    <xf numFmtId="1" fontId="37" fillId="16" borderId="14" xfId="0" applyNumberFormat="1" applyFont="1" applyFill="1" applyBorder="1" applyAlignment="1" applyProtection="1">
      <alignment/>
      <protection/>
    </xf>
    <xf numFmtId="0" fontId="27" fillId="16" borderId="0" xfId="0" applyFont="1" applyFill="1" applyBorder="1" applyAlignment="1" applyProtection="1">
      <alignment horizontal="left"/>
      <protection/>
    </xf>
    <xf numFmtId="1" fontId="37" fillId="16" borderId="0" xfId="0" applyNumberFormat="1" applyFont="1" applyFill="1" applyBorder="1" applyAlignment="1" applyProtection="1">
      <alignment/>
      <protection/>
    </xf>
    <xf numFmtId="0" fontId="37" fillId="16" borderId="0" xfId="0" applyFont="1" applyFill="1" applyBorder="1" applyAlignment="1" applyProtection="1">
      <alignment horizontal="left"/>
      <protection/>
    </xf>
    <xf numFmtId="0" fontId="37" fillId="16" borderId="0" xfId="0" applyFont="1" applyFill="1" applyBorder="1" applyAlignment="1" applyProtection="1">
      <alignment/>
      <protection/>
    </xf>
    <xf numFmtId="176" fontId="93" fillId="16" borderId="0" xfId="0" applyNumberFormat="1" applyFont="1" applyFill="1" applyBorder="1" applyAlignment="1" applyProtection="1" quotePrefix="1">
      <alignment horizontal="left"/>
      <protection/>
    </xf>
    <xf numFmtId="0" fontId="34" fillId="16" borderId="0" xfId="0" applyFont="1" applyFill="1" applyAlignment="1" applyProtection="1">
      <alignment/>
      <protection/>
    </xf>
    <xf numFmtId="0" fontId="27" fillId="16" borderId="50" xfId="0" applyFont="1" applyFill="1" applyBorder="1" applyAlignment="1" applyProtection="1">
      <alignment horizontal="left"/>
      <protection/>
    </xf>
    <xf numFmtId="3" fontId="27" fillId="16" borderId="50" xfId="0" applyNumberFormat="1" applyFont="1" applyFill="1" applyBorder="1" applyAlignment="1" applyProtection="1" quotePrefix="1">
      <alignment/>
      <protection/>
    </xf>
    <xf numFmtId="0" fontId="27" fillId="16" borderId="49" xfId="0" applyFont="1" applyFill="1" applyBorder="1" applyAlignment="1" applyProtection="1">
      <alignment horizontal="left"/>
      <protection/>
    </xf>
    <xf numFmtId="3" fontId="27" fillId="16" borderId="49" xfId="0" applyNumberFormat="1" applyFont="1" applyFill="1" applyBorder="1" applyAlignment="1" applyProtection="1" quotePrefix="1">
      <alignment/>
      <protection/>
    </xf>
    <xf numFmtId="0" fontId="27" fillId="16" borderId="135" xfId="0" applyFont="1" applyFill="1" applyBorder="1" applyAlignment="1" applyProtection="1">
      <alignment horizontal="left"/>
      <protection/>
    </xf>
    <xf numFmtId="0" fontId="27" fillId="16" borderId="136" xfId="0" applyFont="1" applyFill="1" applyBorder="1" applyAlignment="1" applyProtection="1">
      <alignment horizontal="left"/>
      <protection/>
    </xf>
    <xf numFmtId="0" fontId="27" fillId="16" borderId="137" xfId="0" applyFont="1" applyFill="1" applyBorder="1" applyAlignment="1" applyProtection="1">
      <alignment horizontal="left"/>
      <protection/>
    </xf>
    <xf numFmtId="0" fontId="94" fillId="16" borderId="137" xfId="0" applyFont="1" applyFill="1" applyBorder="1" applyAlignment="1" applyProtection="1">
      <alignment horizontal="left"/>
      <protection/>
    </xf>
    <xf numFmtId="0" fontId="27" fillId="16" borderId="138" xfId="0" applyFont="1" applyFill="1" applyBorder="1" applyAlignment="1" applyProtection="1">
      <alignment horizontal="left"/>
      <protection/>
    </xf>
    <xf numFmtId="0" fontId="27" fillId="16" borderId="41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>
      <alignment horizontal="left"/>
      <protection/>
    </xf>
    <xf numFmtId="0" fontId="27" fillId="7" borderId="87" xfId="0" applyFont="1" applyFill="1" applyBorder="1" applyAlignment="1" applyProtection="1">
      <alignment horizontal="left"/>
      <protection/>
    </xf>
    <xf numFmtId="0" fontId="37" fillId="7" borderId="87" xfId="0" applyFont="1" applyFill="1" applyBorder="1" applyAlignment="1" applyProtection="1" quotePrefix="1">
      <alignment horizontal="left"/>
      <protection/>
    </xf>
    <xf numFmtId="3" fontId="37" fillId="7" borderId="87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>
      <alignment horizontal="left"/>
      <protection/>
    </xf>
    <xf numFmtId="1" fontId="37" fillId="4" borderId="50" xfId="0" applyNumberFormat="1" applyFont="1" applyFill="1" applyBorder="1" applyAlignment="1" applyProtection="1">
      <alignment/>
      <protection/>
    </xf>
    <xf numFmtId="0" fontId="27" fillId="4" borderId="41" xfId="0" applyFont="1" applyFill="1" applyBorder="1" applyAlignment="1" applyProtection="1">
      <alignment horizontal="left"/>
      <protection/>
    </xf>
    <xf numFmtId="1" fontId="37" fillId="4" borderId="41" xfId="0" applyNumberFormat="1" applyFont="1" applyFill="1" applyBorder="1" applyAlignment="1" applyProtection="1">
      <alignment/>
      <protection/>
    </xf>
    <xf numFmtId="0" fontId="27" fillId="4" borderId="139" xfId="0" applyFont="1" applyFill="1" applyBorder="1" applyAlignment="1" applyProtection="1">
      <alignment horizontal="left"/>
      <protection/>
    </xf>
    <xf numFmtId="1" fontId="37" fillId="4" borderId="49" xfId="0" applyNumberFormat="1" applyFont="1" applyFill="1" applyBorder="1" applyAlignment="1" applyProtection="1">
      <alignment/>
      <protection/>
    </xf>
    <xf numFmtId="3" fontId="27" fillId="16" borderId="138" xfId="0" applyNumberFormat="1" applyFont="1" applyFill="1" applyBorder="1" applyAlignment="1" applyProtection="1">
      <alignment/>
      <protection/>
    </xf>
    <xf numFmtId="3" fontId="27" fillId="16" borderId="41" xfId="0" applyNumberFormat="1" applyFont="1" applyFill="1" applyBorder="1" applyAlignment="1" applyProtection="1">
      <alignment/>
      <protection/>
    </xf>
    <xf numFmtId="3" fontId="27" fillId="16" borderId="50" xfId="0" applyNumberFormat="1" applyFont="1" applyFill="1" applyBorder="1" applyAlignment="1" applyProtection="1">
      <alignment/>
      <protection/>
    </xf>
    <xf numFmtId="3" fontId="27" fillId="16" borderId="43" xfId="0" applyNumberFormat="1" applyFont="1" applyFill="1" applyBorder="1" applyAlignment="1" applyProtection="1">
      <alignment/>
      <protection/>
    </xf>
    <xf numFmtId="3" fontId="27" fillId="16" borderId="35" xfId="0" applyNumberFormat="1" applyFont="1" applyFill="1" applyBorder="1" applyAlignment="1" applyProtection="1">
      <alignment/>
      <protection/>
    </xf>
    <xf numFmtId="3" fontId="27" fillId="16" borderId="16" xfId="0" applyNumberFormat="1" applyFont="1" applyFill="1" applyBorder="1" applyAlignment="1" applyProtection="1">
      <alignment/>
      <protection/>
    </xf>
    <xf numFmtId="3" fontId="27" fillId="16" borderId="37" xfId="0" applyNumberFormat="1" applyFont="1" applyFill="1" applyBorder="1" applyAlignment="1" applyProtection="1">
      <alignment/>
      <protection/>
    </xf>
    <xf numFmtId="3" fontId="27" fillId="16" borderId="33" xfId="0" applyNumberFormat="1" applyFont="1" applyFill="1" applyBorder="1" applyAlignment="1" applyProtection="1">
      <alignment/>
      <protection/>
    </xf>
    <xf numFmtId="0" fontId="27" fillId="16" borderId="138" xfId="0" applyFont="1" applyFill="1" applyBorder="1" applyAlignment="1" applyProtection="1" quotePrefix="1">
      <alignment horizontal="left"/>
      <protection/>
    </xf>
    <xf numFmtId="0" fontId="27" fillId="16" borderId="41" xfId="0" applyFont="1" applyFill="1" applyBorder="1" applyAlignment="1" applyProtection="1" quotePrefix="1">
      <alignment horizontal="left"/>
      <protection/>
    </xf>
    <xf numFmtId="0" fontId="27" fillId="16" borderId="43" xfId="0" applyFont="1" applyFill="1" applyBorder="1" applyAlignment="1" applyProtection="1">
      <alignment horizontal="left"/>
      <protection/>
    </xf>
    <xf numFmtId="0" fontId="27" fillId="16" borderId="49" xfId="0" applyFont="1" applyFill="1" applyBorder="1" applyAlignment="1" applyProtection="1" quotePrefix="1">
      <alignment horizontal="left"/>
      <protection/>
    </xf>
    <xf numFmtId="0" fontId="27" fillId="16" borderId="43" xfId="0" applyFont="1" applyFill="1" applyBorder="1" applyAlignment="1" applyProtection="1" quotePrefix="1">
      <alignment horizontal="left"/>
      <protection/>
    </xf>
    <xf numFmtId="0" fontId="94" fillId="16" borderId="43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 quotePrefix="1">
      <alignment horizontal="left"/>
      <protection/>
    </xf>
    <xf numFmtId="0" fontId="37" fillId="7" borderId="87" xfId="0" applyFont="1" applyFill="1" applyBorder="1" applyAlignment="1" applyProtection="1">
      <alignment horizontal="left"/>
      <protection/>
    </xf>
    <xf numFmtId="0" fontId="27" fillId="16" borderId="46" xfId="0" applyFont="1" applyFill="1" applyBorder="1" applyAlignment="1" applyProtection="1" quotePrefix="1">
      <alignment horizontal="left"/>
      <protection/>
    </xf>
    <xf numFmtId="0" fontId="27" fillId="16" borderId="46" xfId="0" applyFont="1" applyFill="1" applyBorder="1" applyAlignment="1" applyProtection="1">
      <alignment horizontal="left"/>
      <protection/>
    </xf>
    <xf numFmtId="3" fontId="27" fillId="16" borderId="46" xfId="0" applyNumberFormat="1" applyFont="1" applyFill="1" applyBorder="1" applyAlignment="1" applyProtection="1">
      <alignment/>
      <protection/>
    </xf>
    <xf numFmtId="0" fontId="27" fillId="4" borderId="33" xfId="0" applyFont="1" applyFill="1" applyBorder="1" applyAlignment="1" applyProtection="1">
      <alignment horizontal="left"/>
      <protection/>
    </xf>
    <xf numFmtId="3" fontId="27" fillId="4" borderId="33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 quotePrefix="1">
      <alignment horizontal="left"/>
      <protection/>
    </xf>
    <xf numFmtId="3" fontId="27" fillId="4" borderId="50" xfId="0" applyNumberFormat="1" applyFont="1" applyFill="1" applyBorder="1" applyAlignment="1" applyProtection="1">
      <alignment/>
      <protection/>
    </xf>
    <xf numFmtId="0" fontId="27" fillId="4" borderId="49" xfId="0" applyFont="1" applyFill="1" applyBorder="1" applyAlignment="1" applyProtection="1">
      <alignment horizontal="left"/>
      <protection/>
    </xf>
    <xf numFmtId="0" fontId="94" fillId="4" borderId="139" xfId="0" applyFont="1" applyFill="1" applyBorder="1" applyAlignment="1" applyProtection="1">
      <alignment horizontal="left"/>
      <protection/>
    </xf>
    <xf numFmtId="0" fontId="27" fillId="4" borderId="49" xfId="0" applyFont="1" applyFill="1" applyBorder="1" applyAlignment="1" applyProtection="1" quotePrefix="1">
      <alignment horizontal="left"/>
      <protection/>
    </xf>
    <xf numFmtId="3" fontId="27" fillId="4" borderId="49" xfId="0" applyNumberFormat="1" applyFont="1" applyFill="1" applyBorder="1" applyAlignment="1" applyProtection="1">
      <alignment/>
      <protection/>
    </xf>
    <xf numFmtId="3" fontId="27" fillId="16" borderId="41" xfId="0" applyNumberFormat="1" applyFont="1" applyFill="1" applyBorder="1" applyAlignment="1" applyProtection="1" quotePrefix="1">
      <alignment/>
      <protection/>
    </xf>
    <xf numFmtId="3" fontId="27" fillId="16" borderId="43" xfId="0" applyNumberFormat="1" applyFont="1" applyFill="1" applyBorder="1" applyAlignment="1" applyProtection="1" quotePrefix="1">
      <alignment/>
      <protection/>
    </xf>
    <xf numFmtId="175" fontId="27" fillId="16" borderId="46" xfId="42" applyFont="1" applyFill="1" applyBorder="1" applyAlignment="1" applyProtection="1">
      <alignment horizontal="left"/>
      <protection/>
    </xf>
    <xf numFmtId="0" fontId="94" fillId="16" borderId="46" xfId="0" applyFont="1" applyFill="1" applyBorder="1" applyAlignment="1" applyProtection="1">
      <alignment horizontal="left"/>
      <protection/>
    </xf>
    <xf numFmtId="3" fontId="27" fillId="16" borderId="46" xfId="0" applyNumberFormat="1" applyFont="1" applyFill="1" applyBorder="1" applyAlignment="1" applyProtection="1" quotePrefix="1">
      <alignment/>
      <protection/>
    </xf>
    <xf numFmtId="0" fontId="27" fillId="16" borderId="33" xfId="0" applyFont="1" applyFill="1" applyBorder="1" applyAlignment="1" applyProtection="1" quotePrefix="1">
      <alignment horizontal="left"/>
      <protection/>
    </xf>
    <xf numFmtId="3" fontId="27" fillId="16" borderId="33" xfId="0" applyNumberFormat="1" applyFont="1" applyFill="1" applyBorder="1" applyAlignment="1" applyProtection="1" quotePrefix="1">
      <alignment/>
      <protection/>
    </xf>
    <xf numFmtId="0" fontId="35" fillId="5" borderId="87" xfId="0" applyFont="1" applyFill="1" applyBorder="1" applyAlignment="1" applyProtection="1">
      <alignment horizontal="left"/>
      <protection/>
    </xf>
    <xf numFmtId="0" fontId="37" fillId="5" borderId="87" xfId="0" applyFont="1" applyFill="1" applyBorder="1" applyAlignment="1" applyProtection="1">
      <alignment horizontal="left"/>
      <protection/>
    </xf>
    <xf numFmtId="3" fontId="37" fillId="5" borderId="87" xfId="0" applyNumberFormat="1" applyFont="1" applyFill="1" applyBorder="1" applyAlignment="1" applyProtection="1">
      <alignment/>
      <protection/>
    </xf>
    <xf numFmtId="3" fontId="140" fillId="5" borderId="103" xfId="57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16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16" borderId="46" xfId="0" applyFont="1" applyFill="1" applyBorder="1" applyAlignment="1" applyProtection="1" quotePrefix="1">
      <alignment horizontal="left"/>
      <protection/>
    </xf>
    <xf numFmtId="176" fontId="27" fillId="16" borderId="49" xfId="0" applyNumberFormat="1" applyFont="1" applyFill="1" applyBorder="1" applyAlignment="1" applyProtection="1">
      <alignment/>
      <protection/>
    </xf>
    <xf numFmtId="0" fontId="27" fillId="16" borderId="50" xfId="0" applyFont="1" applyFill="1" applyBorder="1" applyAlignment="1" applyProtection="1" quotePrefix="1">
      <alignment horizontal="left"/>
      <protection/>
    </xf>
    <xf numFmtId="0" fontId="37" fillId="16" borderId="49" xfId="0" applyFont="1" applyFill="1" applyBorder="1" applyAlignment="1" applyProtection="1">
      <alignment horizontal="left"/>
      <protection/>
    </xf>
    <xf numFmtId="0" fontId="27" fillId="16" borderId="36" xfId="0" applyFont="1" applyFill="1" applyBorder="1" applyAlignment="1" applyProtection="1">
      <alignment horizontal="left"/>
      <protection/>
    </xf>
    <xf numFmtId="3" fontId="27" fillId="16" borderId="36" xfId="0" applyNumberFormat="1" applyFont="1" applyFill="1" applyBorder="1" applyAlignment="1" applyProtection="1">
      <alignment/>
      <protection/>
    </xf>
    <xf numFmtId="3" fontId="37" fillId="14" borderId="18" xfId="0" applyNumberFormat="1" applyFont="1" applyFill="1" applyBorder="1" applyAlignment="1" applyProtection="1">
      <alignment horizontal="right"/>
      <protection/>
    </xf>
    <xf numFmtId="3" fontId="96" fillId="4" borderId="50" xfId="0" applyNumberFormat="1" applyFont="1" applyFill="1" applyBorder="1" applyAlignment="1" applyProtection="1">
      <alignment/>
      <protection/>
    </xf>
    <xf numFmtId="3" fontId="96" fillId="4" borderId="41" xfId="0" applyNumberFormat="1" applyFont="1" applyFill="1" applyBorder="1" applyAlignment="1" applyProtection="1">
      <alignment/>
      <protection/>
    </xf>
    <xf numFmtId="3" fontId="96" fillId="4" borderId="49" xfId="0" applyNumberFormat="1" applyFont="1" applyFill="1" applyBorder="1" applyAlignment="1" applyProtection="1">
      <alignment/>
      <protection/>
    </xf>
    <xf numFmtId="0" fontId="35" fillId="7" borderId="140" xfId="0" applyFont="1" applyFill="1" applyBorder="1" applyAlignment="1" applyProtection="1">
      <alignment horizontal="left"/>
      <protection/>
    </xf>
    <xf numFmtId="0" fontId="37" fillId="7" borderId="140" xfId="0" applyFont="1" applyFill="1" applyBorder="1" applyAlignment="1" applyProtection="1">
      <alignment horizontal="left"/>
      <protection/>
    </xf>
    <xf numFmtId="0" fontId="93" fillId="16" borderId="0" xfId="0" applyFont="1" applyFill="1" applyAlignment="1" applyProtection="1">
      <alignment horizontal="left"/>
      <protection/>
    </xf>
    <xf numFmtId="0" fontId="27" fillId="16" borderId="0" xfId="0" applyFont="1" applyFill="1" applyAlignment="1" applyProtection="1">
      <alignment horizontal="center" vertical="center"/>
      <protection/>
    </xf>
    <xf numFmtId="0" fontId="81" fillId="16" borderId="0" xfId="0" applyFont="1" applyFill="1" applyAlignment="1" applyProtection="1">
      <alignment horizontal="right"/>
      <protection/>
    </xf>
    <xf numFmtId="0" fontId="81" fillId="16" borderId="0" xfId="0" applyFont="1" applyFill="1" applyAlignment="1" applyProtection="1" quotePrefix="1">
      <alignment horizontal="left"/>
      <protection/>
    </xf>
    <xf numFmtId="0" fontId="27" fillId="16" borderId="24" xfId="0" applyFont="1" applyFill="1" applyBorder="1" applyAlignment="1" applyProtection="1">
      <alignment/>
      <protection/>
    </xf>
    <xf numFmtId="0" fontId="37" fillId="16" borderId="24" xfId="0" applyFont="1" applyFill="1" applyBorder="1" applyAlignment="1" applyProtection="1">
      <alignment/>
      <protection/>
    </xf>
    <xf numFmtId="0" fontId="35" fillId="16" borderId="0" xfId="0" applyFont="1" applyFill="1" applyAlignment="1" applyProtection="1">
      <alignment horizontal="left"/>
      <protection/>
    </xf>
    <xf numFmtId="0" fontId="37" fillId="16" borderId="0" xfId="0" applyFont="1" applyFill="1" applyAlignment="1" applyProtection="1">
      <alignment horizontal="left"/>
      <protection/>
    </xf>
    <xf numFmtId="0" fontId="81" fillId="16" borderId="0" xfId="0" applyFont="1" applyFill="1" applyBorder="1" applyAlignment="1" applyProtection="1">
      <alignment/>
      <protection/>
    </xf>
    <xf numFmtId="0" fontId="33" fillId="16" borderId="0" xfId="0" applyFont="1" applyFill="1" applyBorder="1" applyAlignment="1" applyProtection="1" quotePrefix="1">
      <alignment horizontal="left"/>
      <protection/>
    </xf>
    <xf numFmtId="0" fontId="35" fillId="16" borderId="0" xfId="0" applyFont="1" applyFill="1" applyAlignment="1" applyProtection="1">
      <alignment/>
      <protection/>
    </xf>
    <xf numFmtId="0" fontId="37" fillId="16" borderId="0" xfId="0" applyFont="1" applyFill="1" applyAlignment="1" applyProtection="1" quotePrefix="1">
      <alignment horizontal="left"/>
      <protection/>
    </xf>
    <xf numFmtId="176" fontId="37" fillId="16" borderId="17" xfId="0" applyNumberFormat="1" applyFont="1" applyFill="1" applyBorder="1" applyAlignment="1" applyProtection="1">
      <alignment horizontal="center" vertical="center" wrapText="1"/>
      <protection/>
    </xf>
    <xf numFmtId="0" fontId="37" fillId="16" borderId="17" xfId="0" applyFont="1" applyFill="1" applyBorder="1" applyAlignment="1" applyProtection="1">
      <alignment horizontal="center"/>
      <protection/>
    </xf>
    <xf numFmtId="0" fontId="34" fillId="16" borderId="17" xfId="0" applyFont="1" applyFill="1" applyBorder="1" applyAlignment="1" applyProtection="1">
      <alignment/>
      <protection/>
    </xf>
    <xf numFmtId="0" fontId="37" fillId="16" borderId="17" xfId="0" applyFont="1" applyFill="1" applyBorder="1" applyAlignment="1" applyProtection="1">
      <alignment/>
      <protection/>
    </xf>
    <xf numFmtId="4" fontId="37" fillId="16" borderId="17" xfId="0" applyNumberFormat="1" applyFont="1" applyFill="1" applyBorder="1" applyAlignment="1" applyProtection="1">
      <alignment/>
      <protection/>
    </xf>
    <xf numFmtId="1" fontId="37" fillId="16" borderId="17" xfId="0" applyNumberFormat="1" applyFont="1" applyFill="1" applyBorder="1" applyAlignment="1" applyProtection="1">
      <alignment horizontal="right"/>
      <protection/>
    </xf>
    <xf numFmtId="1" fontId="27" fillId="16" borderId="17" xfId="0" applyNumberFormat="1" applyFont="1" applyFill="1" applyBorder="1" applyAlignment="1" applyProtection="1" quotePrefix="1">
      <alignment horizontal="right"/>
      <protection/>
    </xf>
    <xf numFmtId="1" fontId="37" fillId="16" borderId="0" xfId="0" applyNumberFormat="1" applyFont="1" applyFill="1" applyBorder="1" applyAlignment="1" applyProtection="1">
      <alignment horizontal="right"/>
      <protection/>
    </xf>
    <xf numFmtId="1" fontId="27" fillId="16" borderId="0" xfId="0" applyNumberFormat="1" applyFont="1" applyFill="1" applyBorder="1" applyAlignment="1" applyProtection="1" quotePrefix="1">
      <alignment horizontal="right"/>
      <protection/>
    </xf>
    <xf numFmtId="3" fontId="27" fillId="16" borderId="0" xfId="0" applyNumberFormat="1" applyFont="1" applyFill="1" applyBorder="1" applyAlignment="1" applyProtection="1">
      <alignment/>
      <protection/>
    </xf>
    <xf numFmtId="176" fontId="27" fillId="16" borderId="0" xfId="0" applyNumberFormat="1" applyFont="1" applyFill="1" applyBorder="1" applyAlignment="1" applyProtection="1">
      <alignment/>
      <protection/>
    </xf>
    <xf numFmtId="0" fontId="37" fillId="16" borderId="0" xfId="0" applyFont="1" applyFill="1" applyAlignment="1" applyProtection="1">
      <alignment horizontal="center"/>
      <protection/>
    </xf>
    <xf numFmtId="0" fontId="27" fillId="16" borderId="0" xfId="0" applyFont="1" applyFill="1" applyAlignment="1" applyProtection="1">
      <alignment/>
      <protection/>
    </xf>
    <xf numFmtId="176" fontId="27" fillId="16" borderId="0" xfId="0" applyNumberFormat="1" applyFont="1" applyFill="1" applyAlignment="1" applyProtection="1">
      <alignment/>
      <protection/>
    </xf>
    <xf numFmtId="187" fontId="37" fillId="7" borderId="140" xfId="0" applyNumberFormat="1" applyFont="1" applyFill="1" applyBorder="1" applyAlignment="1" applyProtection="1">
      <alignment/>
      <protection/>
    </xf>
    <xf numFmtId="187" fontId="37" fillId="7" borderId="87" xfId="0" applyNumberFormat="1" applyFont="1" applyFill="1" applyBorder="1" applyAlignment="1" applyProtection="1">
      <alignment horizontal="right"/>
      <protection/>
    </xf>
    <xf numFmtId="0" fontId="37" fillId="16" borderId="89" xfId="0" applyFont="1" applyFill="1" applyBorder="1" applyAlignment="1" applyProtection="1">
      <alignment/>
      <protection/>
    </xf>
    <xf numFmtId="0" fontId="37" fillId="16" borderId="67" xfId="0" applyFont="1" applyFill="1" applyBorder="1" applyAlignment="1" applyProtection="1">
      <alignment/>
      <protection/>
    </xf>
    <xf numFmtId="0" fontId="37" fillId="16" borderId="91" xfId="0" applyFont="1" applyFill="1" applyBorder="1" applyAlignment="1" applyProtection="1">
      <alignment/>
      <protection/>
    </xf>
    <xf numFmtId="3" fontId="27" fillId="7" borderId="102" xfId="0" applyNumberFormat="1" applyFont="1" applyFill="1" applyBorder="1" applyAlignment="1" applyProtection="1">
      <alignment/>
      <protection/>
    </xf>
    <xf numFmtId="3" fontId="27" fillId="7" borderId="103" xfId="0" applyNumberFormat="1" applyFont="1" applyFill="1" applyBorder="1" applyAlignment="1" applyProtection="1">
      <alignment/>
      <protection/>
    </xf>
    <xf numFmtId="3" fontId="27" fillId="7" borderId="104" xfId="0" applyNumberFormat="1" applyFont="1" applyFill="1" applyBorder="1" applyAlignment="1" applyProtection="1">
      <alignment/>
      <protection/>
    </xf>
    <xf numFmtId="3" fontId="27" fillId="16" borderId="141" xfId="0" applyNumberFormat="1" applyFont="1" applyFill="1" applyBorder="1" applyAlignment="1" applyProtection="1">
      <alignment/>
      <protection/>
    </xf>
    <xf numFmtId="3" fontId="27" fillId="16" borderId="142" xfId="0" applyNumberFormat="1" applyFont="1" applyFill="1" applyBorder="1" applyAlignment="1" applyProtection="1">
      <alignment/>
      <protection/>
    </xf>
    <xf numFmtId="3" fontId="27" fillId="16" borderId="143" xfId="0" applyNumberFormat="1" applyFont="1" applyFill="1" applyBorder="1" applyAlignment="1" applyProtection="1">
      <alignment/>
      <protection/>
    </xf>
    <xf numFmtId="3" fontId="27" fillId="16" borderId="105" xfId="0" applyNumberFormat="1" applyFont="1" applyFill="1" applyBorder="1" applyAlignment="1" applyProtection="1">
      <alignment/>
      <protection/>
    </xf>
    <xf numFmtId="3" fontId="27" fillId="16" borderId="58" xfId="0" applyNumberFormat="1" applyFont="1" applyFill="1" applyBorder="1" applyAlignment="1" applyProtection="1">
      <alignment/>
      <protection/>
    </xf>
    <xf numFmtId="3" fontId="27" fillId="16" borderId="106" xfId="0" applyNumberFormat="1" applyFont="1" applyFill="1" applyBorder="1" applyAlignment="1" applyProtection="1">
      <alignment/>
      <protection/>
    </xf>
    <xf numFmtId="3" fontId="27" fillId="16" borderId="78" xfId="0" applyNumberFormat="1" applyFont="1" applyFill="1" applyBorder="1" applyAlignment="1" applyProtection="1">
      <alignment/>
      <protection/>
    </xf>
    <xf numFmtId="3" fontId="27" fillId="16" borderId="23" xfId="0" applyNumberFormat="1" applyFont="1" applyFill="1" applyBorder="1" applyAlignment="1" applyProtection="1">
      <alignment/>
      <protection/>
    </xf>
    <xf numFmtId="3" fontId="27" fillId="16" borderId="21" xfId="0" applyNumberFormat="1" applyFont="1" applyFill="1" applyBorder="1" applyAlignment="1" applyProtection="1">
      <alignment/>
      <protection/>
    </xf>
    <xf numFmtId="3" fontId="27" fillId="16" borderId="75" xfId="0" applyNumberFormat="1" applyFont="1" applyFill="1" applyBorder="1" applyAlignment="1" applyProtection="1">
      <alignment/>
      <protection/>
    </xf>
    <xf numFmtId="3" fontId="27" fillId="16" borderId="76" xfId="0" applyNumberFormat="1" applyFont="1" applyFill="1" applyBorder="1" applyAlignment="1" applyProtection="1">
      <alignment/>
      <protection/>
    </xf>
    <xf numFmtId="3" fontId="27" fillId="16" borderId="77" xfId="0" applyNumberFormat="1" applyFont="1" applyFill="1" applyBorder="1" applyAlignment="1" applyProtection="1">
      <alignment/>
      <protection/>
    </xf>
    <xf numFmtId="3" fontId="96" fillId="4" borderId="92" xfId="0" applyNumberFormat="1" applyFont="1" applyFill="1" applyBorder="1" applyAlignment="1" applyProtection="1">
      <alignment/>
      <protection/>
    </xf>
    <xf numFmtId="3" fontId="96" fillId="4" borderId="52" xfId="0" applyNumberFormat="1" applyFont="1" applyFill="1" applyBorder="1" applyAlignment="1" applyProtection="1">
      <alignment/>
      <protection/>
    </xf>
    <xf numFmtId="3" fontId="96" fillId="4" borderId="93" xfId="0" applyNumberFormat="1" applyFont="1" applyFill="1" applyBorder="1" applyAlignment="1" applyProtection="1">
      <alignment/>
      <protection/>
    </xf>
    <xf numFmtId="3" fontId="96" fillId="4" borderId="94" xfId="0" applyNumberFormat="1" applyFont="1" applyFill="1" applyBorder="1" applyAlignment="1" applyProtection="1">
      <alignment/>
      <protection/>
    </xf>
    <xf numFmtId="3" fontId="96" fillId="4" borderId="54" xfId="0" applyNumberFormat="1" applyFont="1" applyFill="1" applyBorder="1" applyAlignment="1" applyProtection="1">
      <alignment/>
      <protection/>
    </xf>
    <xf numFmtId="3" fontId="96" fillId="4" borderId="90" xfId="0" applyNumberFormat="1" applyFont="1" applyFill="1" applyBorder="1" applyAlignment="1" applyProtection="1">
      <alignment/>
      <protection/>
    </xf>
    <xf numFmtId="3" fontId="96" fillId="4" borderId="99" xfId="0" applyNumberFormat="1" applyFont="1" applyFill="1" applyBorder="1" applyAlignment="1" applyProtection="1">
      <alignment/>
      <protection/>
    </xf>
    <xf numFmtId="3" fontId="96" fillId="4" borderId="57" xfId="0" applyNumberFormat="1" applyFont="1" applyFill="1" applyBorder="1" applyAlignment="1" applyProtection="1">
      <alignment/>
      <protection/>
    </xf>
    <xf numFmtId="3" fontId="96" fillId="4" borderId="100" xfId="0" applyNumberFormat="1" applyFont="1" applyFill="1" applyBorder="1" applyAlignment="1" applyProtection="1">
      <alignment/>
      <protection/>
    </xf>
    <xf numFmtId="3" fontId="27" fillId="16" borderId="92" xfId="0" applyNumberFormat="1" applyFont="1" applyFill="1" applyBorder="1" applyAlignment="1" applyProtection="1">
      <alignment/>
      <protection/>
    </xf>
    <xf numFmtId="3" fontId="27" fillId="16" borderId="52" xfId="0" applyNumberFormat="1" applyFont="1" applyFill="1" applyBorder="1" applyAlignment="1" applyProtection="1">
      <alignment/>
      <protection/>
    </xf>
    <xf numFmtId="3" fontId="27" fillId="16" borderId="93" xfId="0" applyNumberFormat="1" applyFont="1" applyFill="1" applyBorder="1" applyAlignment="1" applyProtection="1">
      <alignment/>
      <protection/>
    </xf>
    <xf numFmtId="3" fontId="27" fillId="16" borderId="94" xfId="0" applyNumberFormat="1" applyFont="1" applyFill="1" applyBorder="1" applyAlignment="1" applyProtection="1">
      <alignment/>
      <protection/>
    </xf>
    <xf numFmtId="3" fontId="27" fillId="16" borderId="54" xfId="0" applyNumberFormat="1" applyFont="1" applyFill="1" applyBorder="1" applyAlignment="1" applyProtection="1">
      <alignment/>
      <protection/>
    </xf>
    <xf numFmtId="3" fontId="27" fillId="16" borderId="90" xfId="0" applyNumberFormat="1" applyFont="1" applyFill="1" applyBorder="1" applyAlignment="1" applyProtection="1">
      <alignment/>
      <protection/>
    </xf>
    <xf numFmtId="3" fontId="27" fillId="16" borderId="101" xfId="0" applyNumberFormat="1" applyFont="1" applyFill="1" applyBorder="1" applyAlignment="1" applyProtection="1">
      <alignment/>
      <protection/>
    </xf>
    <xf numFmtId="3" fontId="27" fillId="16" borderId="27" xfId="0" applyNumberFormat="1" applyFont="1" applyFill="1" applyBorder="1" applyAlignment="1" applyProtection="1">
      <alignment/>
      <protection/>
    </xf>
    <xf numFmtId="3" fontId="27" fillId="16" borderId="26" xfId="0" applyNumberFormat="1" applyFont="1" applyFill="1" applyBorder="1" applyAlignment="1" applyProtection="1">
      <alignment/>
      <protection/>
    </xf>
    <xf numFmtId="3" fontId="27" fillId="16" borderId="144" xfId="0" applyNumberFormat="1" applyFont="1" applyFill="1" applyBorder="1" applyAlignment="1" applyProtection="1">
      <alignment/>
      <protection/>
    </xf>
    <xf numFmtId="3" fontId="27" fillId="16" borderId="145" xfId="0" applyNumberFormat="1" applyFont="1" applyFill="1" applyBorder="1" applyAlignment="1" applyProtection="1">
      <alignment/>
      <protection/>
    </xf>
    <xf numFmtId="3" fontId="27" fillId="16" borderId="146" xfId="0" applyNumberFormat="1" applyFont="1" applyFill="1" applyBorder="1" applyAlignment="1" applyProtection="1">
      <alignment/>
      <protection/>
    </xf>
    <xf numFmtId="3" fontId="27" fillId="16" borderId="92" xfId="0" applyNumberFormat="1" applyFont="1" applyFill="1" applyBorder="1" applyAlignment="1" applyProtection="1" quotePrefix="1">
      <alignment/>
      <protection/>
    </xf>
    <xf numFmtId="3" fontId="27" fillId="16" borderId="52" xfId="0" applyNumberFormat="1" applyFont="1" applyFill="1" applyBorder="1" applyAlignment="1" applyProtection="1" quotePrefix="1">
      <alignment/>
      <protection/>
    </xf>
    <xf numFmtId="3" fontId="27" fillId="16" borderId="93" xfId="0" applyNumberFormat="1" applyFont="1" applyFill="1" applyBorder="1" applyAlignment="1" applyProtection="1" quotePrefix="1">
      <alignment/>
      <protection/>
    </xf>
    <xf numFmtId="3" fontId="27" fillId="16" borderId="99" xfId="0" applyNumberFormat="1" applyFont="1" applyFill="1" applyBorder="1" applyAlignment="1" applyProtection="1" quotePrefix="1">
      <alignment/>
      <protection/>
    </xf>
    <xf numFmtId="3" fontId="27" fillId="16" borderId="57" xfId="0" applyNumberFormat="1" applyFont="1" applyFill="1" applyBorder="1" applyAlignment="1" applyProtection="1" quotePrefix="1">
      <alignment/>
      <protection/>
    </xf>
    <xf numFmtId="3" fontId="27" fillId="16" borderId="100" xfId="0" applyNumberFormat="1" applyFont="1" applyFill="1" applyBorder="1" applyAlignment="1" applyProtection="1" quotePrefix="1">
      <alignment/>
      <protection/>
    </xf>
    <xf numFmtId="3" fontId="27" fillId="4" borderId="78" xfId="0" applyNumberFormat="1" applyFont="1" applyFill="1" applyBorder="1" applyAlignment="1" applyProtection="1">
      <alignment/>
      <protection/>
    </xf>
    <xf numFmtId="3" fontId="27" fillId="4" borderId="23" xfId="0" applyNumberFormat="1" applyFont="1" applyFill="1" applyBorder="1" applyAlignment="1" applyProtection="1">
      <alignment/>
      <protection/>
    </xf>
    <xf numFmtId="3" fontId="27" fillId="4" borderId="21" xfId="0" applyNumberFormat="1" applyFont="1" applyFill="1" applyBorder="1" applyAlignment="1" applyProtection="1">
      <alignment/>
      <protection/>
    </xf>
    <xf numFmtId="3" fontId="27" fillId="16" borderId="129" xfId="0" applyNumberFormat="1" applyFont="1" applyFill="1" applyBorder="1" applyAlignment="1" applyProtection="1">
      <alignment/>
      <protection/>
    </xf>
    <xf numFmtId="3" fontId="27" fillId="16" borderId="125" xfId="0" applyNumberFormat="1" applyFont="1" applyFill="1" applyBorder="1" applyAlignment="1" applyProtection="1">
      <alignment/>
      <protection/>
    </xf>
    <xf numFmtId="3" fontId="27" fillId="16" borderId="127" xfId="0" applyNumberFormat="1" applyFont="1" applyFill="1" applyBorder="1" applyAlignment="1" applyProtection="1">
      <alignment/>
      <protection/>
    </xf>
    <xf numFmtId="3" fontId="27" fillId="4" borderId="92" xfId="0" applyNumberFormat="1" applyFont="1" applyFill="1" applyBorder="1" applyAlignment="1" applyProtection="1">
      <alignment/>
      <protection/>
    </xf>
    <xf numFmtId="3" fontId="27" fillId="4" borderId="52" xfId="0" applyNumberFormat="1" applyFont="1" applyFill="1" applyBorder="1" applyAlignment="1" applyProtection="1">
      <alignment/>
      <protection/>
    </xf>
    <xf numFmtId="3" fontId="27" fillId="4" borderId="93" xfId="0" applyNumberFormat="1" applyFont="1" applyFill="1" applyBorder="1" applyAlignment="1" applyProtection="1">
      <alignment/>
      <protection/>
    </xf>
    <xf numFmtId="3" fontId="27" fillId="4" borderId="99" xfId="0" applyNumberFormat="1" applyFont="1" applyFill="1" applyBorder="1" applyAlignment="1" applyProtection="1">
      <alignment/>
      <protection/>
    </xf>
    <xf numFmtId="3" fontId="27" fillId="4" borderId="57" xfId="0" applyNumberFormat="1" applyFont="1" applyFill="1" applyBorder="1" applyAlignment="1" applyProtection="1">
      <alignment/>
      <protection/>
    </xf>
    <xf numFmtId="3" fontId="27" fillId="4" borderId="100" xfId="0" applyNumberFormat="1" applyFont="1" applyFill="1" applyBorder="1" applyAlignment="1" applyProtection="1">
      <alignment/>
      <protection/>
    </xf>
    <xf numFmtId="3" fontId="27" fillId="16" borderId="89" xfId="0" applyNumberFormat="1" applyFont="1" applyFill="1" applyBorder="1" applyAlignment="1" applyProtection="1" quotePrefix="1">
      <alignment/>
      <protection/>
    </xf>
    <xf numFmtId="3" fontId="27" fillId="16" borderId="67" xfId="0" applyNumberFormat="1" applyFont="1" applyFill="1" applyBorder="1" applyAlignment="1" applyProtection="1" quotePrefix="1">
      <alignment/>
      <protection/>
    </xf>
    <xf numFmtId="3" fontId="27" fillId="16" borderId="91" xfId="0" applyNumberFormat="1" applyFont="1" applyFill="1" applyBorder="1" applyAlignment="1" applyProtection="1" quotePrefix="1">
      <alignment/>
      <protection/>
    </xf>
    <xf numFmtId="3" fontId="27" fillId="5" borderId="102" xfId="0" applyNumberFormat="1" applyFont="1" applyFill="1" applyBorder="1" applyAlignment="1" applyProtection="1">
      <alignment/>
      <protection/>
    </xf>
    <xf numFmtId="3" fontId="27" fillId="5" borderId="103" xfId="0" applyNumberFormat="1" applyFont="1" applyFill="1" applyBorder="1" applyAlignment="1" applyProtection="1">
      <alignment/>
      <protection/>
    </xf>
    <xf numFmtId="3" fontId="27" fillId="5" borderId="104" xfId="0" applyNumberFormat="1" applyFont="1" applyFill="1" applyBorder="1" applyAlignment="1" applyProtection="1">
      <alignment/>
      <protection/>
    </xf>
    <xf numFmtId="3" fontId="27" fillId="16" borderId="129" xfId="0" applyNumberFormat="1" applyFont="1" applyFill="1" applyBorder="1" applyAlignment="1" applyProtection="1" quotePrefix="1">
      <alignment/>
      <protection/>
    </xf>
    <xf numFmtId="3" fontId="27" fillId="16" borderId="125" xfId="0" applyNumberFormat="1" applyFont="1" applyFill="1" applyBorder="1" applyAlignment="1" applyProtection="1" quotePrefix="1">
      <alignment/>
      <protection/>
    </xf>
    <xf numFmtId="3" fontId="27" fillId="16" borderId="127" xfId="0" applyNumberFormat="1" applyFont="1" applyFill="1" applyBorder="1" applyAlignment="1" applyProtection="1" quotePrefix="1">
      <alignment/>
      <protection/>
    </xf>
    <xf numFmtId="3" fontId="27" fillId="16" borderId="94" xfId="0" applyNumberFormat="1" applyFont="1" applyFill="1" applyBorder="1" applyAlignment="1" applyProtection="1" quotePrefix="1">
      <alignment/>
      <protection/>
    </xf>
    <xf numFmtId="3" fontId="27" fillId="16" borderId="54" xfId="0" applyNumberFormat="1" applyFont="1" applyFill="1" applyBorder="1" applyAlignment="1" applyProtection="1" quotePrefix="1">
      <alignment/>
      <protection/>
    </xf>
    <xf numFmtId="3" fontId="27" fillId="16" borderId="90" xfId="0" applyNumberFormat="1" applyFont="1" applyFill="1" applyBorder="1" applyAlignment="1" applyProtection="1" quotePrefix="1">
      <alignment/>
      <protection/>
    </xf>
    <xf numFmtId="3" fontId="27" fillId="16" borderId="105" xfId="0" applyNumberFormat="1" applyFont="1" applyFill="1" applyBorder="1" applyAlignment="1" applyProtection="1" quotePrefix="1">
      <alignment/>
      <protection/>
    </xf>
    <xf numFmtId="3" fontId="27" fillId="16" borderId="58" xfId="0" applyNumberFormat="1" applyFont="1" applyFill="1" applyBorder="1" applyAlignment="1" applyProtection="1" quotePrefix="1">
      <alignment/>
      <protection/>
    </xf>
    <xf numFmtId="3" fontId="27" fillId="16" borderId="106" xfId="0" applyNumberFormat="1" applyFont="1" applyFill="1" applyBorder="1" applyAlignment="1" applyProtection="1" quotePrefix="1">
      <alignment/>
      <protection/>
    </xf>
    <xf numFmtId="3" fontId="27" fillId="16" borderId="78" xfId="0" applyNumberFormat="1" applyFont="1" applyFill="1" applyBorder="1" applyAlignment="1" applyProtection="1" quotePrefix="1">
      <alignment/>
      <protection/>
    </xf>
    <xf numFmtId="3" fontId="27" fillId="16" borderId="23" xfId="0" applyNumberFormat="1" applyFont="1" applyFill="1" applyBorder="1" applyAlignment="1" applyProtection="1" quotePrefix="1">
      <alignment/>
      <protection/>
    </xf>
    <xf numFmtId="3" fontId="27" fillId="16" borderId="21" xfId="0" applyNumberFormat="1" applyFont="1" applyFill="1" applyBorder="1" applyAlignment="1" applyProtection="1" quotePrefix="1">
      <alignment/>
      <protection/>
    </xf>
    <xf numFmtId="3" fontId="27" fillId="4" borderId="102" xfId="0" applyNumberFormat="1" applyFont="1" applyFill="1" applyBorder="1" applyAlignment="1" applyProtection="1">
      <alignment/>
      <protection/>
    </xf>
    <xf numFmtId="3" fontId="27" fillId="4" borderId="103" xfId="0" applyNumberFormat="1" applyFont="1" applyFill="1" applyBorder="1" applyAlignment="1" applyProtection="1">
      <alignment/>
      <protection/>
    </xf>
    <xf numFmtId="3" fontId="27" fillId="4" borderId="104" xfId="0" applyNumberFormat="1" applyFont="1" applyFill="1" applyBorder="1" applyAlignment="1" applyProtection="1">
      <alignment/>
      <protection/>
    </xf>
    <xf numFmtId="187" fontId="27" fillId="4" borderId="130" xfId="0" applyNumberFormat="1" applyFont="1" applyFill="1" applyBorder="1" applyAlignment="1" applyProtection="1">
      <alignment/>
      <protection/>
    </xf>
    <xf numFmtId="187" fontId="27" fillId="4" borderId="147" xfId="0" applyNumberFormat="1" applyFont="1" applyFill="1" applyBorder="1" applyAlignment="1" applyProtection="1">
      <alignment/>
      <protection/>
    </xf>
    <xf numFmtId="187" fontId="27" fillId="4" borderId="131" xfId="0" applyNumberFormat="1" applyFont="1" applyFill="1" applyBorder="1" applyAlignment="1" applyProtection="1">
      <alignment/>
      <protection/>
    </xf>
    <xf numFmtId="187" fontId="27" fillId="4" borderId="102" xfId="0" applyNumberFormat="1" applyFont="1" applyFill="1" applyBorder="1" applyAlignment="1" applyProtection="1">
      <alignment horizontal="right"/>
      <protection/>
    </xf>
    <xf numFmtId="187" fontId="27" fillId="4" borderId="103" xfId="0" applyNumberFormat="1" applyFont="1" applyFill="1" applyBorder="1" applyAlignment="1" applyProtection="1">
      <alignment horizontal="right"/>
      <protection/>
    </xf>
    <xf numFmtId="187" fontId="27" fillId="4" borderId="104" xfId="0" applyNumberFormat="1" applyFont="1" applyFill="1" applyBorder="1" applyAlignment="1" applyProtection="1">
      <alignment horizontal="right"/>
      <protection/>
    </xf>
    <xf numFmtId="3" fontId="27" fillId="16" borderId="89" xfId="0" applyNumberFormat="1" applyFont="1" applyFill="1" applyBorder="1" applyAlignment="1" applyProtection="1">
      <alignment horizontal="right"/>
      <protection/>
    </xf>
    <xf numFmtId="3" fontId="27" fillId="16" borderId="67" xfId="0" applyNumberFormat="1" applyFont="1" applyFill="1" applyBorder="1" applyAlignment="1" applyProtection="1">
      <alignment horizontal="right"/>
      <protection/>
    </xf>
    <xf numFmtId="3" fontId="27" fillId="16" borderId="91" xfId="0" applyNumberFormat="1" applyFont="1" applyFill="1" applyBorder="1" applyAlignment="1" applyProtection="1">
      <alignment horizontal="right"/>
      <protection/>
    </xf>
    <xf numFmtId="3" fontId="27" fillId="16" borderId="148" xfId="0" applyNumberFormat="1" applyFont="1" applyFill="1" applyBorder="1" applyAlignment="1" applyProtection="1">
      <alignment/>
      <protection/>
    </xf>
    <xf numFmtId="3" fontId="27" fillId="16" borderId="28" xfId="0" applyNumberFormat="1" applyFont="1" applyFill="1" applyBorder="1" applyAlignment="1" applyProtection="1">
      <alignment/>
      <protection/>
    </xf>
    <xf numFmtId="3" fontId="27" fillId="16" borderId="29" xfId="0" applyNumberFormat="1" applyFont="1" applyFill="1" applyBorder="1" applyAlignment="1" applyProtection="1">
      <alignment/>
      <protection/>
    </xf>
    <xf numFmtId="0" fontId="37" fillId="16" borderId="24" xfId="0" applyFont="1" applyFill="1" applyBorder="1" applyAlignment="1" applyProtection="1">
      <alignment horizontal="right"/>
      <protection/>
    </xf>
    <xf numFmtId="0" fontId="35" fillId="16" borderId="37" xfId="0" applyFont="1" applyFill="1" applyBorder="1" applyAlignment="1" applyProtection="1" quotePrefix="1">
      <alignment horizontal="center" vertical="top"/>
      <protection/>
    </xf>
    <xf numFmtId="0" fontId="37" fillId="16" borderId="18" xfId="0" applyFont="1" applyFill="1" applyBorder="1" applyAlignment="1" applyProtection="1">
      <alignment horizontal="center"/>
      <protection/>
    </xf>
    <xf numFmtId="0" fontId="37" fillId="16" borderId="101" xfId="0" applyFont="1" applyFill="1" applyBorder="1" applyAlignment="1" applyProtection="1">
      <alignment horizontal="center"/>
      <protection/>
    </xf>
    <xf numFmtId="0" fontId="37" fillId="16" borderId="27" xfId="0" applyFont="1" applyFill="1" applyBorder="1" applyAlignment="1" applyProtection="1">
      <alignment horizontal="center"/>
      <protection/>
    </xf>
    <xf numFmtId="0" fontId="37" fillId="16" borderId="26" xfId="0" applyFont="1" applyFill="1" applyBorder="1" applyAlignment="1" applyProtection="1">
      <alignment horizontal="center"/>
      <protection/>
    </xf>
    <xf numFmtId="0" fontId="27" fillId="16" borderId="33" xfId="0" applyFont="1" applyFill="1" applyBorder="1" applyAlignment="1" applyProtection="1">
      <alignment/>
      <protection/>
    </xf>
    <xf numFmtId="3" fontId="96" fillId="4" borderId="52" xfId="0" applyNumberFormat="1" applyFont="1" applyFill="1" applyBorder="1" applyAlignment="1" applyProtection="1">
      <alignment horizontal="center"/>
      <protection/>
    </xf>
    <xf numFmtId="3" fontId="96" fillId="4" borderId="54" xfId="0" applyNumberFormat="1" applyFont="1" applyFill="1" applyBorder="1" applyAlignment="1" applyProtection="1">
      <alignment horizontal="center"/>
      <protection/>
    </xf>
    <xf numFmtId="3" fontId="96" fillId="4" borderId="57" xfId="0" applyNumberFormat="1" applyFont="1" applyFill="1" applyBorder="1" applyAlignment="1" applyProtection="1">
      <alignment horizontal="center"/>
      <protection/>
    </xf>
    <xf numFmtId="0" fontId="34" fillId="5" borderId="0" xfId="0" applyFont="1" applyFill="1" applyBorder="1" applyAlignment="1" applyProtection="1">
      <alignment/>
      <protection/>
    </xf>
    <xf numFmtId="0" fontId="81" fillId="5" borderId="0" xfId="0" applyFont="1" applyFill="1" applyBorder="1" applyAlignment="1" applyProtection="1">
      <alignment/>
      <protection/>
    </xf>
    <xf numFmtId="0" fontId="27" fillId="5" borderId="0" xfId="0" applyFont="1" applyFill="1" applyBorder="1" applyAlignment="1" applyProtection="1">
      <alignment/>
      <protection/>
    </xf>
    <xf numFmtId="176" fontId="27" fillId="5" borderId="0" xfId="0" applyNumberFormat="1" applyFont="1" applyFill="1" applyBorder="1" applyAlignment="1" applyProtection="1">
      <alignment/>
      <protection/>
    </xf>
    <xf numFmtId="176" fontId="37" fillId="5" borderId="0" xfId="0" applyNumberFormat="1" applyFont="1" applyFill="1" applyBorder="1" applyAlignment="1" applyProtection="1">
      <alignment/>
      <protection/>
    </xf>
    <xf numFmtId="0" fontId="13" fillId="16" borderId="55" xfId="62" applyFont="1" applyFill="1" applyBorder="1" applyAlignment="1">
      <alignment horizontal="left" vertical="center" wrapText="1"/>
      <protection/>
    </xf>
    <xf numFmtId="0" fontId="13" fillId="16" borderId="0" xfId="62" applyFont="1" applyFill="1" applyBorder="1" applyAlignment="1">
      <alignment horizontal="left" vertical="center" wrapText="1"/>
      <protection/>
    </xf>
    <xf numFmtId="0" fontId="142" fillId="25" borderId="102" xfId="62" applyFont="1" applyFill="1" applyBorder="1" applyAlignment="1" quotePrefix="1">
      <alignment horizontal="right" vertical="center"/>
      <protection/>
    </xf>
    <xf numFmtId="0" fontId="34" fillId="16" borderId="0" xfId="0" applyFont="1" applyFill="1" applyBorder="1" applyAlignment="1" applyProtection="1">
      <alignment/>
      <protection/>
    </xf>
    <xf numFmtId="0" fontId="95" fillId="16" borderId="0" xfId="0" applyFont="1" applyFill="1" applyAlignment="1" applyProtection="1">
      <alignment/>
      <protection/>
    </xf>
    <xf numFmtId="0" fontId="34" fillId="16" borderId="126" xfId="0" applyFont="1" applyFill="1" applyBorder="1" applyAlignment="1" applyProtection="1">
      <alignment/>
      <protection/>
    </xf>
    <xf numFmtId="0" fontId="34" fillId="16" borderId="55" xfId="0" applyFont="1" applyFill="1" applyBorder="1" applyAlignment="1" applyProtection="1">
      <alignment/>
      <protection/>
    </xf>
    <xf numFmtId="0" fontId="34" fillId="16" borderId="65" xfId="0" applyFont="1" applyFill="1" applyBorder="1" applyAlignment="1" applyProtection="1">
      <alignment/>
      <protection/>
    </xf>
    <xf numFmtId="0" fontId="34" fillId="5" borderId="0" xfId="0" applyFont="1" applyFill="1" applyAlignment="1" applyProtection="1">
      <alignment/>
      <protection/>
    </xf>
    <xf numFmtId="0" fontId="81" fillId="5" borderId="0" xfId="0" applyFont="1" applyFill="1" applyAlignment="1" applyProtection="1">
      <alignment/>
      <protection/>
    </xf>
    <xf numFmtId="0" fontId="5" fillId="16" borderId="0" xfId="57" applyFont="1" applyFill="1" applyAlignment="1">
      <alignment horizontal="left" vertical="center"/>
      <protection/>
    </xf>
    <xf numFmtId="178" fontId="5" fillId="16" borderId="0" xfId="57" applyNumberFormat="1" applyFont="1" applyFill="1" applyAlignment="1">
      <alignment horizontal="center" vertical="center"/>
      <protection/>
    </xf>
    <xf numFmtId="178" fontId="5" fillId="16" borderId="0" xfId="57" applyNumberFormat="1" applyFont="1" applyFill="1" applyAlignment="1">
      <alignment horizontal="left" vertical="center"/>
      <protection/>
    </xf>
    <xf numFmtId="0" fontId="93" fillId="7" borderId="23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33" fillId="7" borderId="149" xfId="0" applyFont="1" applyFill="1" applyBorder="1" applyAlignment="1" applyProtection="1" quotePrefix="1">
      <alignment horizontal="left"/>
      <protection/>
    </xf>
    <xf numFmtId="0" fontId="81" fillId="7" borderId="149" xfId="0" applyFont="1" applyFill="1" applyBorder="1" applyAlignment="1" applyProtection="1">
      <alignment/>
      <protection/>
    </xf>
    <xf numFmtId="0" fontId="81" fillId="7" borderId="150" xfId="0" applyFont="1" applyFill="1" applyBorder="1" applyAlignment="1" applyProtection="1">
      <alignment/>
      <protection/>
    </xf>
    <xf numFmtId="177" fontId="8" fillId="4" borderId="23" xfId="57" applyNumberFormat="1" applyFont="1" applyFill="1" applyBorder="1" applyAlignment="1" applyProtection="1" quotePrefix="1">
      <alignment horizontal="center" vertical="center"/>
      <protection/>
    </xf>
    <xf numFmtId="177" fontId="143" fillId="4" borderId="61" xfId="57" applyNumberFormat="1" applyFont="1" applyFill="1" applyBorder="1" applyAlignment="1" applyProtection="1">
      <alignment horizontal="center" vertical="center"/>
      <protection locked="0"/>
    </xf>
    <xf numFmtId="0" fontId="93" fillId="16" borderId="76" xfId="0" applyFont="1" applyFill="1" applyBorder="1" applyAlignment="1" applyProtection="1">
      <alignment horizontal="left"/>
      <protection/>
    </xf>
    <xf numFmtId="0" fontId="93" fillId="16" borderId="23" xfId="0" applyFont="1" applyFill="1" applyBorder="1" applyAlignment="1" applyProtection="1" quotePrefix="1">
      <alignment horizontal="left"/>
      <protection/>
    </xf>
    <xf numFmtId="0" fontId="93" fillId="16" borderId="67" xfId="0" applyFont="1" applyFill="1" applyBorder="1" applyAlignment="1" applyProtection="1">
      <alignment horizontal="left"/>
      <protection/>
    </xf>
    <xf numFmtId="3" fontId="93" fillId="7" borderId="103" xfId="0" applyNumberFormat="1" applyFont="1" applyFill="1" applyBorder="1" applyAlignment="1" applyProtection="1">
      <alignment horizontal="center"/>
      <protection/>
    </xf>
    <xf numFmtId="3" fontId="96" fillId="16" borderId="142" xfId="0" applyNumberFormat="1" applyFont="1" applyFill="1" applyBorder="1" applyAlignment="1" applyProtection="1">
      <alignment horizontal="center"/>
      <protection/>
    </xf>
    <xf numFmtId="3" fontId="96" fillId="16" borderId="58" xfId="0" applyNumberFormat="1" applyFont="1" applyFill="1" applyBorder="1" applyAlignment="1" applyProtection="1">
      <alignment horizontal="center"/>
      <protection/>
    </xf>
    <xf numFmtId="3" fontId="96" fillId="16" borderId="23" xfId="0" applyNumberFormat="1" applyFont="1" applyFill="1" applyBorder="1" applyAlignment="1" applyProtection="1">
      <alignment horizontal="center"/>
      <protection/>
    </xf>
    <xf numFmtId="3" fontId="96" fillId="16" borderId="76" xfId="0" applyNumberFormat="1" applyFont="1" applyFill="1" applyBorder="1" applyAlignment="1" applyProtection="1">
      <alignment horizontal="center"/>
      <protection/>
    </xf>
    <xf numFmtId="3" fontId="96" fillId="16" borderId="52" xfId="0" applyNumberFormat="1" applyFont="1" applyFill="1" applyBorder="1" applyAlignment="1" applyProtection="1">
      <alignment horizontal="center"/>
      <protection/>
    </xf>
    <xf numFmtId="3" fontId="96" fillId="16" borderId="54" xfId="0" applyNumberFormat="1" applyFont="1" applyFill="1" applyBorder="1" applyAlignment="1" applyProtection="1">
      <alignment horizontal="center"/>
      <protection/>
    </xf>
    <xf numFmtId="3" fontId="96" fillId="16" borderId="27" xfId="0" applyNumberFormat="1" applyFont="1" applyFill="1" applyBorder="1" applyAlignment="1" applyProtection="1">
      <alignment horizontal="center"/>
      <protection/>
    </xf>
    <xf numFmtId="3" fontId="96" fillId="16" borderId="145" xfId="0" applyNumberFormat="1" applyFont="1" applyFill="1" applyBorder="1" applyAlignment="1" applyProtection="1">
      <alignment horizontal="center"/>
      <protection/>
    </xf>
    <xf numFmtId="3" fontId="96" fillId="16" borderId="52" xfId="0" applyNumberFormat="1" applyFont="1" applyFill="1" applyBorder="1" applyAlignment="1" applyProtection="1" quotePrefix="1">
      <alignment horizontal="center"/>
      <protection/>
    </xf>
    <xf numFmtId="3" fontId="96" fillId="16" borderId="57" xfId="0" applyNumberFormat="1" applyFont="1" applyFill="1" applyBorder="1" applyAlignment="1" applyProtection="1" quotePrefix="1">
      <alignment horizontal="center"/>
      <protection/>
    </xf>
    <xf numFmtId="3" fontId="96" fillId="4" borderId="23" xfId="0" applyNumberFormat="1" applyFont="1" applyFill="1" applyBorder="1" applyAlignment="1" applyProtection="1">
      <alignment horizontal="center"/>
      <protection/>
    </xf>
    <xf numFmtId="3" fontId="96" fillId="16" borderId="125" xfId="0" applyNumberFormat="1" applyFont="1" applyFill="1" applyBorder="1" applyAlignment="1" applyProtection="1">
      <alignment horizontal="center"/>
      <protection/>
    </xf>
    <xf numFmtId="3" fontId="96" fillId="16" borderId="67" xfId="0" applyNumberFormat="1" applyFont="1" applyFill="1" applyBorder="1" applyAlignment="1" applyProtection="1" quotePrefix="1">
      <alignment horizontal="center"/>
      <protection/>
    </xf>
    <xf numFmtId="3" fontId="96" fillId="5" borderId="103" xfId="0" applyNumberFormat="1" applyFont="1" applyFill="1" applyBorder="1" applyAlignment="1" applyProtection="1">
      <alignment horizontal="center"/>
      <protection/>
    </xf>
    <xf numFmtId="3" fontId="96" fillId="16" borderId="125" xfId="0" applyNumberFormat="1" applyFont="1" applyFill="1" applyBorder="1" applyAlignment="1" applyProtection="1" quotePrefix="1">
      <alignment horizontal="center"/>
      <protection/>
    </xf>
    <xf numFmtId="3" fontId="96" fillId="16" borderId="54" xfId="0" applyNumberFormat="1" applyFont="1" applyFill="1" applyBorder="1" applyAlignment="1" applyProtection="1" quotePrefix="1">
      <alignment horizontal="center"/>
      <protection/>
    </xf>
    <xf numFmtId="3" fontId="96" fillId="16" borderId="58" xfId="0" applyNumberFormat="1" applyFont="1" applyFill="1" applyBorder="1" applyAlignment="1" applyProtection="1" quotePrefix="1">
      <alignment horizontal="center"/>
      <protection/>
    </xf>
    <xf numFmtId="3" fontId="96" fillId="16" borderId="23" xfId="0" applyNumberFormat="1" applyFont="1" applyFill="1" applyBorder="1" applyAlignment="1" applyProtection="1" quotePrefix="1">
      <alignment horizontal="center"/>
      <protection/>
    </xf>
    <xf numFmtId="3" fontId="96" fillId="4" borderId="103" xfId="0" applyNumberFormat="1" applyFont="1" applyFill="1" applyBorder="1" applyAlignment="1" applyProtection="1">
      <alignment horizontal="center"/>
      <protection/>
    </xf>
    <xf numFmtId="3" fontId="96" fillId="7" borderId="147" xfId="0" applyNumberFormat="1" applyFont="1" applyFill="1" applyBorder="1" applyAlignment="1" applyProtection="1">
      <alignment horizontal="center"/>
      <protection/>
    </xf>
    <xf numFmtId="3" fontId="96" fillId="16" borderId="76" xfId="0" applyNumberFormat="1" applyFont="1" applyFill="1" applyBorder="1" applyAlignment="1" applyProtection="1" quotePrefix="1">
      <alignment horizontal="center"/>
      <protection/>
    </xf>
    <xf numFmtId="3" fontId="96" fillId="7" borderId="103" xfId="0" applyNumberFormat="1" applyFont="1" applyFill="1" applyBorder="1" applyAlignment="1" applyProtection="1">
      <alignment horizontal="center"/>
      <protection/>
    </xf>
    <xf numFmtId="3" fontId="96" fillId="16" borderId="67" xfId="0" applyNumberFormat="1" applyFont="1" applyFill="1" applyBorder="1" applyAlignment="1" applyProtection="1">
      <alignment horizontal="center"/>
      <protection/>
    </xf>
    <xf numFmtId="3" fontId="96" fillId="16" borderId="28" xfId="0" applyNumberFormat="1" applyFont="1" applyFill="1" applyBorder="1" applyAlignment="1" applyProtection="1">
      <alignment horizontal="center"/>
      <protection/>
    </xf>
    <xf numFmtId="188" fontId="144" fillId="16" borderId="0" xfId="60" applyNumberFormat="1" applyFont="1" applyFill="1" applyBorder="1" applyProtection="1">
      <alignment/>
      <protection/>
    </xf>
    <xf numFmtId="188" fontId="144" fillId="16" borderId="0" xfId="60" applyNumberFormat="1" applyFont="1" applyFill="1" applyBorder="1" applyAlignment="1" applyProtection="1">
      <alignment horizontal="center"/>
      <protection/>
    </xf>
    <xf numFmtId="188" fontId="145" fillId="16" borderId="0" xfId="60" applyNumberFormat="1" applyFont="1" applyFill="1" applyBorder="1" applyAlignment="1" applyProtection="1">
      <alignment horizontal="center"/>
      <protection/>
    </xf>
    <xf numFmtId="179" fontId="13" fillId="16" borderId="83" xfId="62" applyNumberFormat="1" applyFont="1" applyFill="1" applyBorder="1" applyAlignment="1" quotePrefix="1">
      <alignment horizontal="right" vertical="center"/>
      <protection/>
    </xf>
    <xf numFmtId="0" fontId="146" fillId="27" borderId="48" xfId="60" applyFont="1" applyFill="1" applyBorder="1" applyAlignment="1" applyProtection="1">
      <alignment horizontal="center"/>
      <protection/>
    </xf>
    <xf numFmtId="0" fontId="34" fillId="16" borderId="60" xfId="0" applyFont="1" applyFill="1" applyBorder="1" applyAlignment="1" applyProtection="1" quotePrefix="1">
      <alignment horizontal="left"/>
      <protection/>
    </xf>
    <xf numFmtId="187" fontId="147" fillId="16" borderId="60" xfId="0" applyNumberFormat="1" applyFont="1" applyFill="1" applyBorder="1" applyAlignment="1" applyProtection="1" quotePrefix="1">
      <alignment/>
      <protection/>
    </xf>
    <xf numFmtId="187" fontId="148" fillId="16" borderId="60" xfId="0" applyNumberFormat="1" applyFont="1" applyFill="1" applyBorder="1" applyAlignment="1" applyProtection="1" quotePrefix="1">
      <alignment/>
      <protection/>
    </xf>
    <xf numFmtId="187" fontId="148" fillId="16" borderId="45" xfId="0" applyNumberFormat="1" applyFont="1" applyFill="1" applyBorder="1" applyAlignment="1" applyProtection="1" quotePrefix="1">
      <alignment/>
      <protection/>
    </xf>
    <xf numFmtId="0" fontId="149" fillId="4" borderId="18" xfId="62" applyFont="1" applyFill="1" applyBorder="1" applyAlignment="1">
      <alignment horizontal="left" vertical="center"/>
      <protection/>
    </xf>
    <xf numFmtId="0" fontId="34" fillId="16" borderId="133" xfId="0" applyFont="1" applyFill="1" applyBorder="1" applyAlignment="1" applyProtection="1" quotePrefix="1">
      <alignment horizontal="left"/>
      <protection/>
    </xf>
    <xf numFmtId="187" fontId="147" fillId="16" borderId="133" xfId="0" applyNumberFormat="1" applyFont="1" applyFill="1" applyBorder="1" applyAlignment="1" applyProtection="1" quotePrefix="1">
      <alignment/>
      <protection/>
    </xf>
    <xf numFmtId="187" fontId="148" fillId="16" borderId="133" xfId="0" applyNumberFormat="1" applyFont="1" applyFill="1" applyBorder="1" applyAlignment="1" applyProtection="1" quotePrefix="1">
      <alignment/>
      <protection/>
    </xf>
    <xf numFmtId="0" fontId="37" fillId="16" borderId="0" xfId="0" applyFont="1" applyFill="1" applyAlignment="1" applyProtection="1">
      <alignment horizontal="right" vertical="center"/>
      <protection/>
    </xf>
    <xf numFmtId="188" fontId="144" fillId="16" borderId="151" xfId="60" applyNumberFormat="1" applyFont="1" applyFill="1" applyBorder="1" applyProtection="1">
      <alignment/>
      <protection/>
    </xf>
    <xf numFmtId="188" fontId="144" fillId="16" borderId="151" xfId="60" applyNumberFormat="1" applyFont="1" applyFill="1" applyBorder="1" applyAlignment="1" applyProtection="1">
      <alignment horizontal="center"/>
      <protection/>
    </xf>
    <xf numFmtId="188" fontId="145" fillId="16" borderId="151" xfId="60" applyNumberFormat="1" applyFont="1" applyFill="1" applyBorder="1" applyAlignment="1" applyProtection="1">
      <alignment horizontal="center"/>
      <protection/>
    </xf>
    <xf numFmtId="1" fontId="37" fillId="16" borderId="79" xfId="0" applyNumberFormat="1" applyFont="1" applyFill="1" applyBorder="1" applyAlignment="1" applyProtection="1">
      <alignment/>
      <protection/>
    </xf>
    <xf numFmtId="0" fontId="96" fillId="16" borderId="0" xfId="0" applyFont="1" applyFill="1" applyBorder="1" applyAlignment="1" applyProtection="1">
      <alignment horizontal="right"/>
      <protection/>
    </xf>
    <xf numFmtId="1" fontId="96" fillId="16" borderId="0" xfId="0" applyNumberFormat="1" applyFont="1" applyFill="1" applyBorder="1" applyAlignment="1" applyProtection="1">
      <alignment horizontal="right"/>
      <protection/>
    </xf>
    <xf numFmtId="0" fontId="5" fillId="16" borderId="0" xfId="57" applyFont="1" applyFill="1" applyBorder="1" applyAlignment="1" applyProtection="1">
      <alignment horizontal="left" vertical="center"/>
      <protection/>
    </xf>
    <xf numFmtId="0" fontId="5" fillId="16" borderId="0" xfId="57" applyFont="1" applyFill="1" applyBorder="1" applyAlignment="1" applyProtection="1">
      <alignment horizontal="right" vertical="center"/>
      <protection/>
    </xf>
    <xf numFmtId="0" fontId="5" fillId="16" borderId="0" xfId="57" applyFont="1" applyFill="1" applyBorder="1" applyAlignment="1" applyProtection="1">
      <alignment vertical="center"/>
      <protection/>
    </xf>
    <xf numFmtId="176" fontId="5" fillId="16" borderId="0" xfId="57" applyNumberFormat="1" applyFont="1" applyFill="1" applyBorder="1" applyAlignment="1" applyProtection="1">
      <alignment vertical="center"/>
      <protection/>
    </xf>
    <xf numFmtId="0" fontId="5" fillId="0" borderId="0" xfId="57" applyFont="1" applyAlignment="1" applyProtection="1">
      <alignment vertical="center"/>
      <protection/>
    </xf>
    <xf numFmtId="0" fontId="5" fillId="16" borderId="0" xfId="57" applyFont="1" applyFill="1" applyAlignment="1" applyProtection="1">
      <alignment vertical="center" wrapText="1"/>
      <protection/>
    </xf>
    <xf numFmtId="3" fontId="5" fillId="0" borderId="0" xfId="57" applyNumberFormat="1" applyFont="1" applyBorder="1" applyAlignment="1" applyProtection="1">
      <alignment horizontal="right" vertical="center"/>
      <protection/>
    </xf>
    <xf numFmtId="0" fontId="5" fillId="16" borderId="79" xfId="57" applyFont="1" applyFill="1" applyBorder="1" applyAlignment="1" applyProtection="1">
      <alignment horizontal="center" vertical="center"/>
      <protection/>
    </xf>
    <xf numFmtId="0" fontId="6" fillId="16" borderId="79" xfId="57" applyFont="1" applyFill="1" applyBorder="1" applyAlignment="1" applyProtection="1">
      <alignment vertical="center"/>
      <protection/>
    </xf>
    <xf numFmtId="0" fontId="5" fillId="16" borderId="152" xfId="57" applyFont="1" applyFill="1" applyBorder="1" applyAlignment="1" applyProtection="1">
      <alignment vertical="center"/>
      <protection/>
    </xf>
    <xf numFmtId="0" fontId="13" fillId="0" borderId="0" xfId="57" applyFont="1" applyAlignment="1" applyProtection="1">
      <alignment horizontal="right" vertical="center"/>
      <protection/>
    </xf>
    <xf numFmtId="0" fontId="13" fillId="16" borderId="0" xfId="57" applyFont="1" applyFill="1" applyBorder="1" applyAlignment="1" applyProtection="1">
      <alignment vertical="center"/>
      <protection/>
    </xf>
    <xf numFmtId="0" fontId="13" fillId="16" borderId="153" xfId="57" applyFont="1" applyFill="1" applyBorder="1" applyAlignment="1" applyProtection="1">
      <alignment horizontal="right" vertical="center"/>
      <protection/>
    </xf>
    <xf numFmtId="0" fontId="45" fillId="16" borderId="0" xfId="0" applyFont="1" applyFill="1" applyBorder="1" applyAlignment="1" applyProtection="1">
      <alignment horizontal="center"/>
      <protection/>
    </xf>
    <xf numFmtId="0" fontId="45" fillId="16" borderId="0" xfId="0" applyFont="1" applyFill="1" applyAlignment="1" applyProtection="1">
      <alignment horizontal="center"/>
      <protection/>
    </xf>
    <xf numFmtId="0" fontId="37" fillId="16" borderId="33" xfId="0" applyFont="1" applyFill="1" applyBorder="1" applyAlignment="1" applyProtection="1" quotePrefix="1">
      <alignment horizontal="center"/>
      <protection/>
    </xf>
    <xf numFmtId="0" fontId="45" fillId="16" borderId="78" xfId="0" applyFont="1" applyFill="1" applyBorder="1" applyAlignment="1" applyProtection="1" quotePrefix="1">
      <alignment horizontal="center"/>
      <protection/>
    </xf>
    <xf numFmtId="0" fontId="45" fillId="16" borderId="23" xfId="0" applyFont="1" applyFill="1" applyBorder="1" applyAlignment="1" applyProtection="1" quotePrefix="1">
      <alignment horizontal="center"/>
      <protection/>
    </xf>
    <xf numFmtId="0" fontId="45" fillId="16" borderId="21" xfId="0" applyFont="1" applyFill="1" applyBorder="1" applyAlignment="1" applyProtection="1" quotePrefix="1">
      <alignment horizontal="center"/>
      <protection/>
    </xf>
    <xf numFmtId="0" fontId="8" fillId="16" borderId="0" xfId="57" applyFont="1" applyFill="1" applyAlignment="1">
      <alignment horizontal="right" vertical="center"/>
      <protection/>
    </xf>
    <xf numFmtId="0" fontId="67" fillId="4" borderId="43" xfId="57" applyNumberFormat="1" applyFont="1" applyFill="1" applyBorder="1" applyAlignment="1" quotePrefix="1">
      <alignment horizontal="center"/>
      <protection/>
    </xf>
    <xf numFmtId="0" fontId="17" fillId="4" borderId="43" xfId="57" applyFont="1" applyFill="1" applyBorder="1" applyAlignment="1">
      <alignment horizontal="left"/>
      <protection/>
    </xf>
    <xf numFmtId="0" fontId="74" fillId="16" borderId="0" xfId="57" applyFont="1" applyFill="1" applyAlignment="1">
      <alignment horizontal="left" vertical="center"/>
      <protection/>
    </xf>
    <xf numFmtId="49" fontId="151" fillId="4" borderId="23" xfId="57" applyNumberFormat="1" applyFont="1" applyFill="1" applyBorder="1" applyAlignment="1" applyProtection="1">
      <alignment horizontal="center" vertical="center"/>
      <protection locked="0"/>
    </xf>
    <xf numFmtId="0" fontId="8" fillId="16" borderId="0" xfId="57" applyFont="1" applyFill="1" applyAlignment="1">
      <alignment horizontal="right" vertical="center" wrapText="1"/>
      <protection/>
    </xf>
    <xf numFmtId="0" fontId="5" fillId="0" borderId="0" xfId="57" applyFont="1" applyAlignment="1" applyProtection="1">
      <alignment vertical="center" wrapText="1"/>
      <protection/>
    </xf>
    <xf numFmtId="0" fontId="5" fillId="0" borderId="0" xfId="57" applyFont="1" applyBorder="1" applyAlignment="1" applyProtection="1">
      <alignment vertical="center"/>
      <protection/>
    </xf>
    <xf numFmtId="0" fontId="5" fillId="0" borderId="0" xfId="57" applyFont="1" applyBorder="1" applyAlignment="1" applyProtection="1">
      <alignment vertical="center" wrapText="1"/>
      <protection/>
    </xf>
    <xf numFmtId="3" fontId="8" fillId="0" borderId="0" xfId="57" applyNumberFormat="1" applyFont="1" applyFill="1" applyAlignment="1" applyProtection="1">
      <alignment horizontal="right" vertical="center"/>
      <protection/>
    </xf>
    <xf numFmtId="3" fontId="5" fillId="0" borderId="0" xfId="57" applyNumberFormat="1" applyFont="1" applyFill="1" applyAlignment="1" applyProtection="1">
      <alignment horizontal="right" vertical="center"/>
      <protection/>
    </xf>
    <xf numFmtId="0" fontId="5" fillId="16" borderId="0" xfId="57" applyFont="1" applyFill="1" applyBorder="1" applyAlignment="1" applyProtection="1">
      <alignment vertical="center" wrapText="1"/>
      <protection/>
    </xf>
    <xf numFmtId="0" fontId="8" fillId="16" borderId="0" xfId="57" applyFont="1" applyFill="1" applyAlignment="1" applyProtection="1">
      <alignment horizontal="left" vertical="center"/>
      <protection/>
    </xf>
    <xf numFmtId="3" fontId="92" fillId="20" borderId="34" xfId="57" applyNumberFormat="1" applyFont="1" applyFill="1" applyBorder="1" applyAlignment="1" applyProtection="1">
      <alignment horizontal="left" vertical="center"/>
      <protection/>
    </xf>
    <xf numFmtId="3" fontId="5" fillId="20" borderId="60" xfId="57" applyNumberFormat="1" applyFont="1" applyFill="1" applyBorder="1" applyAlignment="1" applyProtection="1">
      <alignment horizontal="right" vertical="center"/>
      <protection/>
    </xf>
    <xf numFmtId="3" fontId="5" fillId="20" borderId="61" xfId="57" applyNumberFormat="1" applyFont="1" applyFill="1" applyBorder="1" applyAlignment="1" applyProtection="1">
      <alignment horizontal="right" vertical="center"/>
      <protection/>
    </xf>
    <xf numFmtId="177" fontId="143" fillId="4" borderId="61" xfId="57" applyNumberFormat="1" applyFont="1" applyFill="1" applyBorder="1" applyAlignment="1" applyProtection="1">
      <alignment horizontal="center" vertical="center"/>
      <protection/>
    </xf>
    <xf numFmtId="0" fontId="5" fillId="16" borderId="0" xfId="57" applyFont="1" applyFill="1" applyAlignment="1" applyProtection="1" quotePrefix="1">
      <alignment vertical="center"/>
      <protection/>
    </xf>
    <xf numFmtId="0" fontId="5" fillId="16" borderId="0" xfId="57" applyFont="1" applyFill="1" applyAlignment="1" applyProtection="1">
      <alignment horizontal="center" vertical="center"/>
      <protection/>
    </xf>
    <xf numFmtId="0" fontId="8" fillId="0" borderId="0" xfId="57" applyFont="1" applyAlignment="1" applyProtection="1">
      <alignment horizontal="center" vertical="center"/>
      <protection/>
    </xf>
    <xf numFmtId="184" fontId="151" fillId="4" borderId="23" xfId="57" applyNumberFormat="1" applyFont="1" applyFill="1" applyBorder="1" applyAlignment="1" applyProtection="1">
      <alignment horizontal="center" vertical="center"/>
      <protection/>
    </xf>
    <xf numFmtId="0" fontId="8" fillId="16" borderId="0" xfId="0" applyFont="1" applyFill="1" applyAlignment="1" applyProtection="1">
      <alignment horizontal="right" vertical="center"/>
      <protection/>
    </xf>
    <xf numFmtId="0" fontId="8" fillId="16" borderId="0" xfId="57" applyFont="1" applyFill="1" applyAlignment="1" applyProtection="1" quotePrefix="1">
      <alignment vertical="center"/>
      <protection/>
    </xf>
    <xf numFmtId="3" fontId="8" fillId="16" borderId="0" xfId="57" applyNumberFormat="1" applyFont="1" applyFill="1" applyAlignment="1" applyProtection="1" quotePrefix="1">
      <alignment horizontal="right" vertical="center"/>
      <protection/>
    </xf>
    <xf numFmtId="3" fontId="8" fillId="16" borderId="0" xfId="57" applyNumberFormat="1" applyFont="1" applyFill="1" applyAlignment="1" applyProtection="1">
      <alignment horizontal="right" vertical="center"/>
      <protection/>
    </xf>
    <xf numFmtId="0" fontId="8" fillId="0" borderId="0" xfId="62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51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8" fillId="16" borderId="0" xfId="57" applyFont="1" applyFill="1" applyAlignment="1" applyProtection="1" quotePrefix="1">
      <alignment horizontal="right" vertical="center"/>
      <protection/>
    </xf>
    <xf numFmtId="0" fontId="5" fillId="16" borderId="0" xfId="57" applyFont="1" applyFill="1" applyAlignment="1" applyProtection="1" quotePrefix="1">
      <alignment horizontal="right" vertical="center"/>
      <protection/>
    </xf>
    <xf numFmtId="0" fontId="8" fillId="16" borderId="0" xfId="57" applyFont="1" applyFill="1" applyAlignment="1" applyProtection="1" quotePrefix="1">
      <alignment horizontal="right" vertical="center"/>
      <protection/>
    </xf>
    <xf numFmtId="0" fontId="97" fillId="20" borderId="72" xfId="57" applyFont="1" applyFill="1" applyBorder="1" applyAlignment="1" applyProtection="1">
      <alignment vertical="center"/>
      <protection/>
    </xf>
    <xf numFmtId="0" fontId="97" fillId="20" borderId="73" xfId="57" applyFont="1" applyFill="1" applyBorder="1" applyAlignment="1" applyProtection="1">
      <alignment horizontal="center" vertical="center"/>
      <protection/>
    </xf>
    <xf numFmtId="0" fontId="60" fillId="20" borderId="74" xfId="57" applyFont="1" applyFill="1" applyBorder="1" applyAlignment="1" applyProtection="1">
      <alignment horizontal="center" vertical="center" wrapText="1"/>
      <protection/>
    </xf>
    <xf numFmtId="0" fontId="137" fillId="7" borderId="16" xfId="57" applyFont="1" applyFill="1" applyBorder="1" applyAlignment="1" applyProtection="1">
      <alignment horizontal="center" vertical="center"/>
      <protection/>
    </xf>
    <xf numFmtId="0" fontId="152" fillId="7" borderId="73" xfId="0" applyFont="1" applyFill="1" applyBorder="1" applyAlignment="1" applyProtection="1">
      <alignment horizontal="center" vertical="center"/>
      <protection/>
    </xf>
    <xf numFmtId="0" fontId="153" fillId="7" borderId="73" xfId="57" applyFont="1" applyFill="1" applyBorder="1" applyAlignment="1" applyProtection="1">
      <alignment horizontal="center" vertical="center"/>
      <protection/>
    </xf>
    <xf numFmtId="0" fontId="97" fillId="7" borderId="74" xfId="57" applyFont="1" applyFill="1" applyBorder="1" applyAlignment="1" applyProtection="1">
      <alignment horizontal="center" vertical="center"/>
      <protection/>
    </xf>
    <xf numFmtId="0" fontId="105" fillId="7" borderId="51" xfId="57" applyFont="1" applyFill="1" applyBorder="1" applyAlignment="1" applyProtection="1">
      <alignment horizontal="center" vertical="center"/>
      <protection/>
    </xf>
    <xf numFmtId="0" fontId="105" fillId="7" borderId="76" xfId="57" applyFont="1" applyFill="1" applyBorder="1" applyAlignment="1" applyProtection="1">
      <alignment horizontal="center" vertical="center"/>
      <protection/>
    </xf>
    <xf numFmtId="0" fontId="13" fillId="0" borderId="82" xfId="62" applyFont="1" applyFill="1" applyBorder="1" applyAlignment="1" applyProtection="1">
      <alignment horizontal="center" vertical="center" wrapText="1"/>
      <protection/>
    </xf>
    <xf numFmtId="0" fontId="154" fillId="7" borderId="37" xfId="57" applyFont="1" applyFill="1" applyBorder="1" applyAlignment="1" applyProtection="1">
      <alignment horizontal="center" vertical="center"/>
      <protection/>
    </xf>
    <xf numFmtId="1" fontId="92" fillId="4" borderId="78" xfId="57" applyNumberFormat="1" applyFont="1" applyFill="1" applyBorder="1" applyAlignment="1" applyProtection="1">
      <alignment horizontal="center" vertical="center" wrapText="1"/>
      <protection/>
    </xf>
    <xf numFmtId="1" fontId="92" fillId="4" borderId="61" xfId="57" applyNumberFormat="1" applyFont="1" applyFill="1" applyBorder="1" applyAlignment="1" applyProtection="1">
      <alignment horizontal="center" vertical="center" wrapText="1"/>
      <protection/>
    </xf>
    <xf numFmtId="1" fontId="92" fillId="4" borderId="23" xfId="57" applyNumberFormat="1" applyFont="1" applyFill="1" applyBorder="1" applyAlignment="1" applyProtection="1">
      <alignment horizontal="center" vertical="center" wrapText="1"/>
      <protection/>
    </xf>
    <xf numFmtId="1" fontId="92" fillId="4" borderId="21" xfId="57" applyNumberFormat="1" applyFont="1" applyFill="1" applyBorder="1" applyAlignment="1" applyProtection="1">
      <alignment horizontal="center" vertical="center" wrapText="1"/>
      <protection/>
    </xf>
    <xf numFmtId="0" fontId="5" fillId="16" borderId="132" xfId="57" applyFont="1" applyFill="1" applyBorder="1" applyAlignment="1" applyProtection="1">
      <alignment horizontal="left" vertical="center"/>
      <protection/>
    </xf>
    <xf numFmtId="0" fontId="5" fillId="16" borderId="0" xfId="57" applyFont="1" applyFill="1" applyBorder="1" applyAlignment="1" applyProtection="1">
      <alignment horizontal="center" vertical="center"/>
      <protection/>
    </xf>
    <xf numFmtId="0" fontId="97" fillId="16" borderId="77" xfId="57" applyFont="1" applyFill="1" applyBorder="1" applyAlignment="1" applyProtection="1">
      <alignment horizontal="left" vertical="center" wrapText="1"/>
      <protection/>
    </xf>
    <xf numFmtId="0" fontId="5" fillId="16" borderId="89" xfId="57" applyFont="1" applyFill="1" applyBorder="1" applyAlignment="1" applyProtection="1">
      <alignment horizontal="center" vertical="center"/>
      <protection/>
    </xf>
    <xf numFmtId="3" fontId="5" fillId="16" borderId="101" xfId="57" applyNumberFormat="1" applyFont="1" applyFill="1" applyBorder="1" applyAlignment="1" applyProtection="1">
      <alignment horizontal="right" vertical="center"/>
      <protection/>
    </xf>
    <xf numFmtId="0" fontId="5" fillId="16" borderId="17" xfId="57" applyFont="1" applyFill="1" applyBorder="1" applyAlignment="1" applyProtection="1">
      <alignment vertical="center"/>
      <protection/>
    </xf>
    <xf numFmtId="3" fontId="5" fillId="16" borderId="89" xfId="57" applyNumberFormat="1" applyFont="1" applyFill="1" applyBorder="1" applyAlignment="1" applyProtection="1">
      <alignment horizontal="right" vertical="center"/>
      <protection/>
    </xf>
    <xf numFmtId="0" fontId="8" fillId="16" borderId="89" xfId="57" applyFont="1" applyFill="1" applyBorder="1" applyAlignment="1" applyProtection="1">
      <alignment vertical="center"/>
      <protection/>
    </xf>
    <xf numFmtId="180" fontId="92" fillId="24" borderId="61" xfId="57" applyNumberFormat="1" applyFont="1" applyFill="1" applyBorder="1" applyAlignment="1" applyProtection="1">
      <alignment horizontal="center" vertical="center" wrapText="1"/>
      <protection/>
    </xf>
    <xf numFmtId="0" fontId="5" fillId="16" borderId="75" xfId="57" applyFont="1" applyFill="1" applyBorder="1" applyAlignment="1" applyProtection="1" quotePrefix="1">
      <alignment horizontal="center" vertical="center"/>
      <protection/>
    </xf>
    <xf numFmtId="0" fontId="5" fillId="16" borderId="76" xfId="57" applyFont="1" applyFill="1" applyBorder="1" applyAlignment="1" applyProtection="1">
      <alignment horizontal="center" vertical="center"/>
      <protection/>
    </xf>
    <xf numFmtId="0" fontId="5" fillId="0" borderId="77" xfId="57" applyFont="1" applyBorder="1" applyAlignment="1" applyProtection="1" quotePrefix="1">
      <alignment horizontal="center" vertical="center" wrapText="1"/>
      <protection/>
    </xf>
    <xf numFmtId="3" fontId="5" fillId="16" borderId="75" xfId="57" applyNumberFormat="1" applyFont="1" applyFill="1" applyBorder="1" applyAlignment="1" applyProtection="1">
      <alignment horizontal="right" vertical="center"/>
      <protection/>
    </xf>
    <xf numFmtId="179" fontId="92" fillId="4" borderId="48" xfId="62" applyNumberFormat="1" applyFont="1" applyFill="1" applyBorder="1" applyAlignment="1" applyProtection="1" quotePrefix="1">
      <alignment horizontal="right" vertical="center"/>
      <protection/>
    </xf>
    <xf numFmtId="0" fontId="5" fillId="16" borderId="17" xfId="62" applyFont="1" applyFill="1" applyBorder="1" applyAlignment="1" applyProtection="1">
      <alignment horizontal="right" vertical="center"/>
      <protection/>
    </xf>
    <xf numFmtId="179" fontId="11" fillId="16" borderId="52" xfId="62" applyNumberFormat="1" applyFont="1" applyFill="1" applyBorder="1" applyAlignment="1" applyProtection="1" quotePrefix="1">
      <alignment horizontal="right" vertical="center"/>
      <protection/>
    </xf>
    <xf numFmtId="0" fontId="5" fillId="16" borderId="53" xfId="62" applyFont="1" applyFill="1" applyBorder="1" applyAlignment="1" applyProtection="1">
      <alignment horizontal="left" vertical="center" wrapText="1"/>
      <protection/>
    </xf>
    <xf numFmtId="179" fontId="11" fillId="16" borderId="57" xfId="62" applyNumberFormat="1" applyFont="1" applyFill="1" applyBorder="1" applyAlignment="1" applyProtection="1" quotePrefix="1">
      <alignment horizontal="right" vertical="center"/>
      <protection/>
    </xf>
    <xf numFmtId="0" fontId="5" fillId="16" borderId="62" xfId="62" applyFont="1" applyFill="1" applyBorder="1" applyAlignment="1" applyProtection="1">
      <alignment horizontal="left" vertical="center" wrapText="1"/>
      <protection/>
    </xf>
    <xf numFmtId="179" fontId="8" fillId="16" borderId="17" xfId="62" applyNumberFormat="1" applyFont="1" applyFill="1" applyBorder="1" applyAlignment="1" applyProtection="1" quotePrefix="1">
      <alignment horizontal="right" vertical="center"/>
      <protection/>
    </xf>
    <xf numFmtId="0" fontId="8" fillId="16" borderId="17" xfId="62" applyFont="1" applyFill="1" applyBorder="1" applyAlignment="1" applyProtection="1" quotePrefix="1">
      <alignment horizontal="right" vertical="center"/>
      <protection/>
    </xf>
    <xf numFmtId="179" fontId="11" fillId="16" borderId="54" xfId="62" applyNumberFormat="1" applyFont="1" applyFill="1" applyBorder="1" applyAlignment="1" applyProtection="1" quotePrefix="1">
      <alignment horizontal="right" vertical="center"/>
      <protection/>
    </xf>
    <xf numFmtId="0" fontId="5" fillId="16" borderId="55" xfId="62" applyFont="1" applyFill="1" applyBorder="1" applyAlignment="1" applyProtection="1">
      <alignment vertical="center" wrapText="1"/>
      <protection/>
    </xf>
    <xf numFmtId="0" fontId="8" fillId="16" borderId="17" xfId="62" applyFont="1" applyFill="1" applyBorder="1" applyAlignment="1" applyProtection="1">
      <alignment horizontal="right" vertical="center"/>
      <protection/>
    </xf>
    <xf numFmtId="0" fontId="10" fillId="16" borderId="55" xfId="62" applyFont="1" applyFill="1" applyBorder="1" applyAlignment="1" applyProtection="1">
      <alignment horizontal="left" vertical="center" wrapText="1"/>
      <protection/>
    </xf>
    <xf numFmtId="0" fontId="10" fillId="16" borderId="62" xfId="62" applyFont="1" applyFill="1" applyBorder="1" applyAlignment="1" applyProtection="1">
      <alignment vertical="center" wrapText="1"/>
      <protection/>
    </xf>
    <xf numFmtId="179" fontId="11" fillId="16" borderId="52" xfId="62" applyNumberFormat="1" applyFont="1" applyFill="1" applyBorder="1" applyAlignment="1" applyProtection="1" quotePrefix="1">
      <alignment horizontal="right"/>
      <protection/>
    </xf>
    <xf numFmtId="0" fontId="5" fillId="16" borderId="53" xfId="62" applyFont="1" applyFill="1" applyBorder="1" applyAlignment="1" applyProtection="1">
      <alignment wrapText="1"/>
      <protection/>
    </xf>
    <xf numFmtId="179" fontId="11" fillId="16" borderId="54" xfId="62" applyNumberFormat="1" applyFont="1" applyFill="1" applyBorder="1" applyAlignment="1" applyProtection="1" quotePrefix="1">
      <alignment horizontal="right"/>
      <protection/>
    </xf>
    <xf numFmtId="0" fontId="5" fillId="16" borderId="55" xfId="62" applyFont="1" applyFill="1" applyBorder="1" applyAlignment="1" applyProtection="1">
      <alignment wrapText="1"/>
      <protection/>
    </xf>
    <xf numFmtId="179" fontId="8" fillId="16" borderId="89" xfId="62" applyNumberFormat="1" applyFont="1" applyFill="1" applyBorder="1" applyAlignment="1" applyProtection="1" quotePrefix="1">
      <alignment horizontal="right" vertical="center"/>
      <protection/>
    </xf>
    <xf numFmtId="0" fontId="14" fillId="16" borderId="55" xfId="62" applyFont="1" applyFill="1" applyBorder="1" applyAlignment="1" applyProtection="1">
      <alignment wrapText="1"/>
      <protection/>
    </xf>
    <xf numFmtId="179" fontId="11" fillId="16" borderId="57" xfId="62" applyNumberFormat="1" applyFont="1" applyFill="1" applyBorder="1" applyAlignment="1" applyProtection="1" quotePrefix="1">
      <alignment horizontal="right" vertical="center"/>
      <protection/>
    </xf>
    <xf numFmtId="0" fontId="5" fillId="16" borderId="62" xfId="62" applyFont="1" applyFill="1" applyBorder="1" applyAlignment="1" applyProtection="1">
      <alignment wrapText="1"/>
      <protection/>
    </xf>
    <xf numFmtId="0" fontId="5" fillId="16" borderId="53" xfId="62" applyFont="1" applyFill="1" applyBorder="1" applyAlignment="1" applyProtection="1">
      <alignment vertical="center" wrapText="1"/>
      <protection/>
    </xf>
    <xf numFmtId="179" fontId="11" fillId="16" borderId="58" xfId="62" applyNumberFormat="1" applyFont="1" applyFill="1" applyBorder="1" applyAlignment="1" applyProtection="1" quotePrefix="1">
      <alignment horizontal="right" vertical="center"/>
      <protection/>
    </xf>
    <xf numFmtId="0" fontId="5" fillId="16" borderId="65" xfId="62" applyFont="1" applyFill="1" applyBorder="1" applyAlignment="1" applyProtection="1">
      <alignment vertical="center" wrapText="1"/>
      <protection/>
    </xf>
    <xf numFmtId="179" fontId="11" fillId="16" borderId="83" xfId="62" applyNumberFormat="1" applyFont="1" applyFill="1" applyBorder="1" applyAlignment="1" applyProtection="1" quotePrefix="1">
      <alignment horizontal="right" vertical="center"/>
      <protection/>
    </xf>
    <xf numFmtId="0" fontId="5" fillId="16" borderId="84" xfId="62" applyFont="1" applyFill="1" applyBorder="1" applyAlignment="1" applyProtection="1">
      <alignment horizontal="left" vertical="center" wrapText="1"/>
      <protection/>
    </xf>
    <xf numFmtId="179" fontId="11" fillId="16" borderId="85" xfId="62" applyNumberFormat="1" applyFont="1" applyFill="1" applyBorder="1" applyAlignment="1" applyProtection="1" quotePrefix="1">
      <alignment horizontal="right" vertical="center"/>
      <protection/>
    </xf>
    <xf numFmtId="0" fontId="5" fillId="16" borderId="86" xfId="62" applyFont="1" applyFill="1" applyBorder="1" applyAlignment="1" applyProtection="1">
      <alignment vertical="center" wrapText="1"/>
      <protection/>
    </xf>
    <xf numFmtId="0" fontId="5" fillId="16" borderId="84" xfId="62" applyFont="1" applyFill="1" applyBorder="1" applyAlignment="1" applyProtection="1">
      <alignment vertical="center" wrapText="1"/>
      <protection/>
    </xf>
    <xf numFmtId="0" fontId="10" fillId="16" borderId="86" xfId="62" applyFont="1" applyFill="1" applyBorder="1" applyAlignment="1" applyProtection="1">
      <alignment horizontal="left" vertical="center" wrapText="1"/>
      <protection/>
    </xf>
    <xf numFmtId="179" fontId="11" fillId="16" borderId="68" xfId="62" applyNumberFormat="1" applyFont="1" applyFill="1" applyBorder="1" applyAlignment="1" applyProtection="1" quotePrefix="1">
      <alignment horizontal="right" vertical="center"/>
      <protection/>
    </xf>
    <xf numFmtId="0" fontId="10" fillId="16" borderId="69" xfId="62" applyFont="1" applyFill="1" applyBorder="1" applyAlignment="1" applyProtection="1">
      <alignment horizontal="left" vertical="center" wrapText="1"/>
      <protection/>
    </xf>
    <xf numFmtId="0" fontId="5" fillId="16" borderId="62" xfId="62" applyFont="1" applyFill="1" applyBorder="1" applyAlignment="1" applyProtection="1">
      <alignment vertical="center" wrapText="1"/>
      <protection/>
    </xf>
    <xf numFmtId="0" fontId="10" fillId="16" borderId="53" xfId="62" applyFont="1" applyFill="1" applyBorder="1" applyAlignment="1" applyProtection="1">
      <alignment horizontal="left" vertical="center" wrapText="1"/>
      <protection/>
    </xf>
    <xf numFmtId="0" fontId="8" fillId="16" borderId="17" xfId="62" applyFont="1" applyFill="1" applyBorder="1" applyAlignment="1" applyProtection="1" quotePrefix="1">
      <alignment horizontal="center" vertical="center"/>
      <protection/>
    </xf>
    <xf numFmtId="0" fontId="10" fillId="16" borderId="55" xfId="62" applyFont="1" applyFill="1" applyBorder="1" applyAlignment="1" applyProtection="1">
      <alignment horizontal="left" vertical="center" wrapText="1"/>
      <protection/>
    </xf>
    <xf numFmtId="0" fontId="10" fillId="16" borderId="62" xfId="62" applyFont="1" applyFill="1" applyBorder="1" applyAlignment="1" applyProtection="1">
      <alignment horizontal="left" vertical="center" wrapText="1"/>
      <protection/>
    </xf>
    <xf numFmtId="0" fontId="10" fillId="16" borderId="53" xfId="62" applyFont="1" applyFill="1" applyBorder="1" applyAlignment="1" applyProtection="1">
      <alignment horizontal="left" vertical="center" wrapText="1"/>
      <protection/>
    </xf>
    <xf numFmtId="0" fontId="10" fillId="16" borderId="62" xfId="62" applyFont="1" applyFill="1" applyBorder="1" applyAlignment="1" applyProtection="1">
      <alignment horizontal="left" vertical="center" wrapText="1"/>
      <protection/>
    </xf>
    <xf numFmtId="0" fontId="8" fillId="16" borderId="17" xfId="62" applyFont="1" applyFill="1" applyBorder="1" applyAlignment="1" applyProtection="1">
      <alignment horizontal="center" vertical="center"/>
      <protection/>
    </xf>
    <xf numFmtId="0" fontId="10" fillId="16" borderId="53" xfId="57" applyFont="1" applyFill="1" applyBorder="1" applyAlignment="1" applyProtection="1">
      <alignment vertical="center" wrapText="1"/>
      <protection/>
    </xf>
    <xf numFmtId="0" fontId="10" fillId="16" borderId="86" xfId="57" applyFont="1" applyFill="1" applyBorder="1" applyAlignment="1" applyProtection="1">
      <alignment vertical="center" wrapText="1"/>
      <protection/>
    </xf>
    <xf numFmtId="179" fontId="11" fillId="16" borderId="67" xfId="62" applyNumberFormat="1" applyFont="1" applyFill="1" applyBorder="1" applyAlignment="1" applyProtection="1" quotePrefix="1">
      <alignment horizontal="right" vertical="center"/>
      <protection/>
    </xf>
    <xf numFmtId="0" fontId="10" fillId="16" borderId="0" xfId="57" applyFont="1" applyFill="1" applyBorder="1" applyAlignment="1" applyProtection="1">
      <alignment vertical="center" wrapText="1"/>
      <protection/>
    </xf>
    <xf numFmtId="0" fontId="10" fillId="16" borderId="69" xfId="57" applyFont="1" applyFill="1" applyBorder="1" applyAlignment="1" applyProtection="1">
      <alignment vertical="center" wrapText="1"/>
      <protection/>
    </xf>
    <xf numFmtId="0" fontId="10" fillId="16" borderId="84" xfId="57" applyFont="1" applyFill="1" applyBorder="1" applyAlignment="1" applyProtection="1">
      <alignment vertical="center" wrapText="1"/>
      <protection/>
    </xf>
    <xf numFmtId="0" fontId="10" fillId="16" borderId="66" xfId="62" applyFont="1" applyFill="1" applyBorder="1" applyAlignment="1" applyProtection="1">
      <alignment horizontal="left" vertical="center" wrapText="1"/>
      <protection/>
    </xf>
    <xf numFmtId="0" fontId="92" fillId="4" borderId="60" xfId="57" applyFont="1" applyFill="1" applyBorder="1" applyAlignment="1" applyProtection="1">
      <alignment vertical="center"/>
      <protection/>
    </xf>
    <xf numFmtId="0" fontId="5" fillId="16" borderId="53" xfId="57" applyFont="1" applyFill="1" applyBorder="1" applyAlignment="1" applyProtection="1">
      <alignment vertical="center" wrapText="1"/>
      <protection/>
    </xf>
    <xf numFmtId="0" fontId="5" fillId="16" borderId="55" xfId="57" applyFont="1" applyFill="1" applyBorder="1" applyAlignment="1" applyProtection="1">
      <alignment vertical="center" wrapText="1"/>
      <protection/>
    </xf>
    <xf numFmtId="0" fontId="5" fillId="16" borderId="62" xfId="57" applyFont="1" applyFill="1" applyBorder="1" applyAlignment="1" applyProtection="1">
      <alignment vertical="center" wrapText="1"/>
      <protection/>
    </xf>
    <xf numFmtId="176" fontId="5" fillId="16" borderId="17" xfId="62" applyNumberFormat="1" applyFont="1" applyFill="1" applyBorder="1" applyAlignment="1" applyProtection="1">
      <alignment horizontal="right" vertical="center"/>
      <protection/>
    </xf>
    <xf numFmtId="0" fontId="5" fillId="16" borderId="55" xfId="62" applyFont="1" applyFill="1" applyBorder="1" applyAlignment="1" applyProtection="1">
      <alignment horizontal="left" vertical="center" wrapText="1"/>
      <protection/>
    </xf>
    <xf numFmtId="0" fontId="10" fillId="16" borderId="53" xfId="62" applyFont="1" applyFill="1" applyBorder="1" applyAlignment="1" applyProtection="1">
      <alignment vertical="center" wrapText="1"/>
      <protection/>
    </xf>
    <xf numFmtId="179" fontId="92" fillId="4" borderId="48" xfId="62" applyNumberFormat="1" applyFont="1" applyFill="1" applyBorder="1" applyAlignment="1" applyProtection="1" quotePrefix="1">
      <alignment horizontal="right"/>
      <protection/>
    </xf>
    <xf numFmtId="176" fontId="5" fillId="16" borderId="17" xfId="62" applyNumberFormat="1" applyFont="1" applyFill="1" applyBorder="1" applyAlignment="1" applyProtection="1">
      <alignment horizontal="right"/>
      <protection/>
    </xf>
    <xf numFmtId="179" fontId="11" fillId="16" borderId="52" xfId="62" applyNumberFormat="1" applyFont="1" applyFill="1" applyBorder="1" applyAlignment="1" applyProtection="1" quotePrefix="1">
      <alignment horizontal="right" vertical="top"/>
      <protection/>
    </xf>
    <xf numFmtId="0" fontId="5" fillId="16" borderId="53" xfId="62" applyFont="1" applyFill="1" applyBorder="1" applyAlignment="1" applyProtection="1">
      <alignment vertical="top" wrapText="1"/>
      <protection/>
    </xf>
    <xf numFmtId="179" fontId="11" fillId="16" borderId="54" xfId="62" applyNumberFormat="1" applyFont="1" applyFill="1" applyBorder="1" applyAlignment="1" applyProtection="1" quotePrefix="1">
      <alignment horizontal="right" vertical="top"/>
      <protection/>
    </xf>
    <xf numFmtId="0" fontId="5" fillId="16" borderId="55" xfId="62" applyFont="1" applyFill="1" applyBorder="1" applyAlignment="1" applyProtection="1">
      <alignment vertical="top" wrapText="1"/>
      <protection/>
    </xf>
    <xf numFmtId="179" fontId="11" fillId="16" borderId="57" xfId="62" applyNumberFormat="1" applyFont="1" applyFill="1" applyBorder="1" applyAlignment="1" applyProtection="1" quotePrefix="1">
      <alignment horizontal="right" vertical="top"/>
      <protection/>
    </xf>
    <xf numFmtId="0" fontId="5" fillId="16" borderId="62" xfId="62" applyFont="1" applyFill="1" applyBorder="1" applyAlignment="1" applyProtection="1">
      <alignment vertical="top" wrapText="1"/>
      <protection/>
    </xf>
    <xf numFmtId="179" fontId="11" fillId="16" borderId="58" xfId="62" applyNumberFormat="1" applyFont="1" applyFill="1" applyBorder="1" applyAlignment="1" applyProtection="1" quotePrefix="1">
      <alignment horizontal="right" vertical="top"/>
      <protection/>
    </xf>
    <xf numFmtId="0" fontId="5" fillId="16" borderId="65" xfId="62" applyFont="1" applyFill="1" applyBorder="1" applyAlignment="1" applyProtection="1">
      <alignment vertical="top" wrapText="1"/>
      <protection/>
    </xf>
    <xf numFmtId="179" fontId="155" fillId="16" borderId="110" xfId="62" applyNumberFormat="1" applyFont="1" applyFill="1" applyBorder="1" applyAlignment="1" applyProtection="1" quotePrefix="1">
      <alignment horizontal="right" vertical="center"/>
      <protection/>
    </xf>
    <xf numFmtId="0" fontId="155" fillId="16" borderId="128" xfId="62" applyFont="1" applyFill="1" applyBorder="1" applyProtection="1">
      <alignment/>
      <protection/>
    </xf>
    <xf numFmtId="176" fontId="5" fillId="16" borderId="51" xfId="62" applyNumberFormat="1" applyFont="1" applyFill="1" applyBorder="1" applyAlignment="1" applyProtection="1">
      <alignment horizontal="right" vertical="center"/>
      <protection/>
    </xf>
    <xf numFmtId="176" fontId="5" fillId="16" borderId="79" xfId="62" applyNumberFormat="1" applyFont="1" applyFill="1" applyBorder="1" applyAlignment="1" applyProtection="1">
      <alignment vertical="center"/>
      <protection/>
    </xf>
    <xf numFmtId="0" fontId="8" fillId="16" borderId="0" xfId="57" applyFont="1" applyFill="1" applyBorder="1" applyAlignment="1" applyProtection="1">
      <alignment vertical="center" wrapText="1"/>
      <protection/>
    </xf>
    <xf numFmtId="181" fontId="8" fillId="4" borderId="48" xfId="62" applyNumberFormat="1" applyFont="1" applyFill="1" applyBorder="1" applyAlignment="1" applyProtection="1">
      <alignment horizontal="right"/>
      <protection/>
    </xf>
    <xf numFmtId="181" fontId="8" fillId="16" borderId="132" xfId="62" applyNumberFormat="1" applyFont="1" applyFill="1" applyBorder="1" applyAlignment="1" applyProtection="1" quotePrefix="1">
      <alignment horizontal="right" vertical="center"/>
      <protection/>
    </xf>
    <xf numFmtId="0" fontId="8" fillId="16" borderId="70" xfId="57" applyFont="1" applyFill="1" applyBorder="1" applyAlignment="1" applyProtection="1">
      <alignment vertical="center"/>
      <protection/>
    </xf>
    <xf numFmtId="0" fontId="8" fillId="16" borderId="70" xfId="57" applyFont="1" applyFill="1" applyBorder="1" applyAlignment="1" applyProtection="1">
      <alignment vertical="center" wrapText="1"/>
      <protection/>
    </xf>
    <xf numFmtId="181" fontId="8" fillId="16" borderId="17" xfId="62" applyNumberFormat="1" applyFont="1" applyFill="1" applyBorder="1" applyAlignment="1" applyProtection="1" quotePrefix="1">
      <alignment horizontal="right" vertical="center"/>
      <protection/>
    </xf>
    <xf numFmtId="181" fontId="8" fillId="16" borderId="51" xfId="62" applyNumberFormat="1" applyFont="1" applyFill="1" applyBorder="1" applyAlignment="1" applyProtection="1" quotePrefix="1">
      <alignment horizontal="right" vertical="center"/>
      <protection/>
    </xf>
    <xf numFmtId="0" fontId="5" fillId="16" borderId="79" xfId="57" applyFont="1" applyFill="1" applyBorder="1" applyAlignment="1" applyProtection="1">
      <alignment vertical="center"/>
      <protection/>
    </xf>
    <xf numFmtId="0" fontId="105" fillId="7" borderId="103" xfId="62" applyFont="1" applyFill="1" applyBorder="1" applyAlignment="1" applyProtection="1">
      <alignment horizontal="right" vertical="center"/>
      <protection/>
    </xf>
    <xf numFmtId="190" fontId="92" fillId="20" borderId="104" xfId="64" applyNumberFormat="1" applyFont="1" applyFill="1" applyBorder="1" applyAlignment="1" applyProtection="1">
      <alignment horizontal="center" vertical="center" wrapText="1"/>
      <protection/>
    </xf>
    <xf numFmtId="0" fontId="8" fillId="16" borderId="0" xfId="62" applyFont="1" applyFill="1" applyBorder="1" applyAlignment="1" applyProtection="1" quotePrefix="1">
      <alignment horizontal="right" vertical="center"/>
      <protection/>
    </xf>
    <xf numFmtId="0" fontId="8" fillId="16" borderId="0" xfId="62" applyFont="1" applyFill="1" applyBorder="1" applyAlignment="1" applyProtection="1">
      <alignment horizontal="center" vertical="center"/>
      <protection/>
    </xf>
    <xf numFmtId="176" fontId="5" fillId="16" borderId="0" xfId="57" applyNumberFormat="1" applyFont="1" applyFill="1" applyBorder="1" applyAlignment="1" applyProtection="1" quotePrefix="1">
      <alignment horizontal="center" vertical="center"/>
      <protection/>
    </xf>
    <xf numFmtId="176" fontId="5" fillId="16" borderId="0" xfId="57" applyNumberFormat="1" applyFont="1" applyFill="1" applyBorder="1" applyAlignment="1" applyProtection="1" quotePrefix="1">
      <alignment horizontal="center" vertical="center" wrapText="1"/>
      <protection/>
    </xf>
    <xf numFmtId="184" fontId="151" fillId="7" borderId="23" xfId="57" applyNumberFormat="1" applyFont="1" applyFill="1" applyBorder="1" applyAlignment="1" applyProtection="1">
      <alignment horizontal="center" vertical="center"/>
      <protection/>
    </xf>
    <xf numFmtId="0" fontId="5" fillId="16" borderId="0" xfId="62" applyFont="1" applyFill="1" applyBorder="1" applyAlignment="1" applyProtection="1" quotePrefix="1">
      <alignment horizontal="right" vertical="center"/>
      <protection/>
    </xf>
    <xf numFmtId="0" fontId="8" fillId="16" borderId="0" xfId="0" applyFont="1" applyFill="1" applyAlignment="1" applyProtection="1">
      <alignment horizontal="right" wrapText="1"/>
      <protection/>
    </xf>
    <xf numFmtId="0" fontId="151" fillId="4" borderId="23" xfId="0" applyNumberFormat="1" applyFont="1" applyFill="1" applyBorder="1" applyAlignment="1" applyProtection="1">
      <alignment horizontal="center" vertical="center"/>
      <protection/>
    </xf>
    <xf numFmtId="0" fontId="151" fillId="4" borderId="23" xfId="0" applyNumberFormat="1" applyFont="1" applyFill="1" applyBorder="1" applyAlignment="1" applyProtection="1">
      <alignment horizontal="left" vertical="center"/>
      <protection/>
    </xf>
    <xf numFmtId="0" fontId="8" fillId="16" borderId="0" xfId="57" applyFont="1" applyFill="1" applyAlignment="1" applyProtection="1">
      <alignment horizontal="center" vertical="center" wrapText="1"/>
      <protection/>
    </xf>
    <xf numFmtId="3" fontId="5" fillId="16" borderId="0" xfId="57" applyNumberFormat="1" applyFont="1" applyFill="1" applyAlignment="1" applyProtection="1" quotePrefix="1">
      <alignment horizontal="right" vertical="center"/>
      <protection/>
    </xf>
    <xf numFmtId="0" fontId="92" fillId="4" borderId="154" xfId="57" applyFont="1" applyFill="1" applyBorder="1" applyAlignment="1" applyProtection="1">
      <alignment horizontal="center" vertical="center"/>
      <protection/>
    </xf>
    <xf numFmtId="0" fontId="92" fillId="4" borderId="25" xfId="57" applyFont="1" applyFill="1" applyBorder="1" applyAlignment="1" applyProtection="1">
      <alignment horizontal="center" vertical="center"/>
      <protection/>
    </xf>
    <xf numFmtId="0" fontId="92" fillId="4" borderId="25" xfId="57" applyFont="1" applyFill="1" applyBorder="1" applyAlignment="1" applyProtection="1">
      <alignment horizontal="center" vertical="center" wrapText="1"/>
      <protection/>
    </xf>
    <xf numFmtId="3" fontId="92" fillId="4" borderId="25" xfId="57" applyNumberFormat="1" applyFont="1" applyFill="1" applyBorder="1" applyAlignment="1" applyProtection="1">
      <alignment horizontal="center" vertical="center"/>
      <protection/>
    </xf>
    <xf numFmtId="3" fontId="92" fillId="4" borderId="20" xfId="57" applyNumberFormat="1" applyFont="1" applyFill="1" applyBorder="1" applyAlignment="1" applyProtection="1">
      <alignment horizontal="center" vertical="center"/>
      <protection/>
    </xf>
    <xf numFmtId="0" fontId="8" fillId="16" borderId="78" xfId="57" applyFont="1" applyFill="1" applyBorder="1" applyAlignment="1" applyProtection="1">
      <alignment horizontal="center"/>
      <protection/>
    </xf>
    <xf numFmtId="0" fontId="8" fillId="16" borderId="23" xfId="57" applyFont="1" applyFill="1" applyBorder="1" applyAlignment="1" applyProtection="1">
      <alignment horizontal="center" vertical="top"/>
      <protection/>
    </xf>
    <xf numFmtId="0" fontId="8" fillId="16" borderId="23" xfId="57" applyFont="1" applyFill="1" applyBorder="1" applyAlignment="1" applyProtection="1">
      <alignment vertical="top" wrapText="1"/>
      <protection/>
    </xf>
    <xf numFmtId="0" fontId="5" fillId="16" borderId="101" xfId="57" applyFont="1" applyFill="1" applyBorder="1" applyAlignment="1" applyProtection="1">
      <alignment horizontal="center"/>
      <protection/>
    </xf>
    <xf numFmtId="0" fontId="98" fillId="16" borderId="52" xfId="57" applyFont="1" applyFill="1" applyBorder="1" applyAlignment="1" applyProtection="1">
      <alignment horizontal="center" vertical="top"/>
      <protection/>
    </xf>
    <xf numFmtId="0" fontId="5" fillId="16" borderId="52" xfId="57" applyFont="1" applyFill="1" applyBorder="1" applyAlignment="1" applyProtection="1">
      <alignment vertical="top" wrapText="1"/>
      <protection/>
    </xf>
    <xf numFmtId="0" fontId="5" fillId="16" borderId="89" xfId="57" applyFont="1" applyFill="1" applyBorder="1" applyAlignment="1" applyProtection="1">
      <alignment horizontal="center"/>
      <protection/>
    </xf>
    <xf numFmtId="0" fontId="98" fillId="16" borderId="58" xfId="57" applyFont="1" applyFill="1" applyBorder="1" applyAlignment="1" applyProtection="1">
      <alignment horizontal="center" vertical="top"/>
      <protection/>
    </xf>
    <xf numFmtId="0" fontId="5" fillId="16" borderId="58" xfId="57" applyFont="1" applyFill="1" applyBorder="1" applyAlignment="1" applyProtection="1">
      <alignment vertical="top" wrapText="1"/>
      <protection/>
    </xf>
    <xf numFmtId="0" fontId="5" fillId="16" borderId="75" xfId="57" applyFont="1" applyFill="1" applyBorder="1" applyAlignment="1" applyProtection="1">
      <alignment horizontal="center"/>
      <protection/>
    </xf>
    <xf numFmtId="0" fontId="98" fillId="16" borderId="57" xfId="57" applyFont="1" applyFill="1" applyBorder="1" applyAlignment="1" applyProtection="1">
      <alignment horizontal="center" vertical="top"/>
      <protection/>
    </xf>
    <xf numFmtId="0" fontId="5" fillId="16" borderId="57" xfId="57" applyFont="1" applyFill="1" applyBorder="1" applyAlignment="1" applyProtection="1">
      <alignment vertical="top" wrapText="1"/>
      <protection/>
    </xf>
    <xf numFmtId="0" fontId="98" fillId="16" borderId="125" xfId="57" applyFont="1" applyFill="1" applyBorder="1" applyAlignment="1" applyProtection="1">
      <alignment horizontal="center" vertical="top"/>
      <protection/>
    </xf>
    <xf numFmtId="0" fontId="5" fillId="16" borderId="125" xfId="57" applyFont="1" applyFill="1" applyBorder="1" applyAlignment="1" applyProtection="1">
      <alignment vertical="top" wrapText="1"/>
      <protection/>
    </xf>
    <xf numFmtId="0" fontId="8" fillId="16" borderId="102" xfId="57" applyFont="1" applyFill="1" applyBorder="1" applyAlignment="1" applyProtection="1">
      <alignment horizontal="center"/>
      <protection/>
    </xf>
    <xf numFmtId="0" fontId="8" fillId="16" borderId="103" xfId="57" applyFont="1" applyFill="1" applyBorder="1" applyAlignment="1" applyProtection="1">
      <alignment horizontal="center" vertical="top"/>
      <protection/>
    </xf>
    <xf numFmtId="0" fontId="8" fillId="16" borderId="103" xfId="57" applyFont="1" applyFill="1" applyBorder="1" applyAlignment="1" applyProtection="1">
      <alignment vertical="top" wrapText="1"/>
      <protection/>
    </xf>
    <xf numFmtId="0" fontId="156" fillId="16" borderId="0" xfId="57" applyFont="1" applyFill="1" applyBorder="1" applyProtection="1">
      <alignment/>
      <protection/>
    </xf>
    <xf numFmtId="0" fontId="5" fillId="16" borderId="0" xfId="57" applyFont="1" applyFill="1" applyBorder="1" applyAlignment="1" applyProtection="1">
      <alignment vertical="top"/>
      <protection/>
    </xf>
    <xf numFmtId="0" fontId="5" fillId="16" borderId="0" xfId="57" applyFont="1" applyFill="1" applyBorder="1" applyAlignment="1" applyProtection="1">
      <alignment vertical="top" wrapText="1"/>
      <protection/>
    </xf>
    <xf numFmtId="0" fontId="5" fillId="19" borderId="0" xfId="57" applyFont="1" applyFill="1" applyAlignment="1" applyProtection="1">
      <alignment vertical="center" wrapText="1"/>
      <protection/>
    </xf>
    <xf numFmtId="3" fontId="97" fillId="4" borderId="78" xfId="57" applyNumberFormat="1" applyFont="1" applyFill="1" applyBorder="1" applyAlignment="1" applyProtection="1">
      <alignment horizontal="right" vertical="center"/>
      <protection locked="0"/>
    </xf>
    <xf numFmtId="3" fontId="97" fillId="4" borderId="23" xfId="57" applyNumberFormat="1" applyFont="1" applyFill="1" applyBorder="1" applyAlignment="1" applyProtection="1">
      <alignment horizontal="right" vertical="center"/>
      <protection locked="0"/>
    </xf>
    <xf numFmtId="3" fontId="97" fillId="4" borderId="21" xfId="57" applyNumberFormat="1" applyFont="1" applyFill="1" applyBorder="1" applyAlignment="1" applyProtection="1">
      <alignment horizontal="right" vertical="center"/>
      <protection locked="0"/>
    </xf>
    <xf numFmtId="3" fontId="5" fillId="16" borderId="110" xfId="57" applyNumberFormat="1" applyFont="1" applyFill="1" applyBorder="1" applyAlignment="1" applyProtection="1">
      <alignment horizontal="right" vertical="center"/>
      <protection locked="0"/>
    </xf>
    <xf numFmtId="3" fontId="5" fillId="16" borderId="111" xfId="57" applyNumberFormat="1" applyFont="1" applyFill="1" applyBorder="1" applyAlignment="1" applyProtection="1">
      <alignment horizontal="right" vertical="center"/>
      <protection locked="0"/>
    </xf>
    <xf numFmtId="3" fontId="8" fillId="16" borderId="76" xfId="57" applyNumberFormat="1" applyFont="1" applyFill="1" applyBorder="1" applyAlignment="1" applyProtection="1">
      <alignment horizontal="right" vertical="center"/>
      <protection locked="0"/>
    </xf>
    <xf numFmtId="3" fontId="8" fillId="16" borderId="77" xfId="57" applyNumberFormat="1" applyFont="1" applyFill="1" applyBorder="1" applyAlignment="1" applyProtection="1">
      <alignment horizontal="right" vertical="center"/>
      <protection locked="0"/>
    </xf>
    <xf numFmtId="3" fontId="5" fillId="16" borderId="52" xfId="57" applyNumberFormat="1" applyFont="1" applyFill="1" applyBorder="1" applyAlignment="1" applyProtection="1">
      <alignment horizontal="right" vertical="center"/>
      <protection locked="0"/>
    </xf>
    <xf numFmtId="3" fontId="5" fillId="16" borderId="93" xfId="57" applyNumberFormat="1" applyFont="1" applyFill="1" applyBorder="1" applyAlignment="1" applyProtection="1">
      <alignment horizontal="right" vertical="center"/>
      <protection locked="0"/>
    </xf>
    <xf numFmtId="3" fontId="5" fillId="16" borderId="58" xfId="57" applyNumberFormat="1" applyFont="1" applyFill="1" applyBorder="1" applyAlignment="1" applyProtection="1">
      <alignment horizontal="right" vertical="center"/>
      <protection locked="0"/>
    </xf>
    <xf numFmtId="3" fontId="5" fillId="16" borderId="106" xfId="57" applyNumberFormat="1" applyFont="1" applyFill="1" applyBorder="1" applyAlignment="1" applyProtection="1">
      <alignment horizontal="right" vertical="center"/>
      <protection locked="0"/>
    </xf>
    <xf numFmtId="3" fontId="8" fillId="16" borderId="23" xfId="57" applyNumberFormat="1" applyFont="1" applyFill="1" applyBorder="1" applyAlignment="1" applyProtection="1">
      <alignment horizontal="right" vertical="center"/>
      <protection locked="0"/>
    </xf>
    <xf numFmtId="3" fontId="8" fillId="16" borderId="21" xfId="57" applyNumberFormat="1" applyFont="1" applyFill="1" applyBorder="1" applyAlignment="1" applyProtection="1">
      <alignment horizontal="right" vertical="center"/>
      <protection locked="0"/>
    </xf>
    <xf numFmtId="3" fontId="5" fillId="16" borderId="57" xfId="57" applyNumberFormat="1" applyFont="1" applyFill="1" applyBorder="1" applyAlignment="1" applyProtection="1">
      <alignment horizontal="right" vertical="center"/>
      <protection locked="0"/>
    </xf>
    <xf numFmtId="3" fontId="5" fillId="16" borderId="100" xfId="57" applyNumberFormat="1" applyFont="1" applyFill="1" applyBorder="1" applyAlignment="1" applyProtection="1">
      <alignment horizontal="right" vertical="center"/>
      <protection locked="0"/>
    </xf>
    <xf numFmtId="3" fontId="8" fillId="16" borderId="23" xfId="0" applyNumberFormat="1" applyFont="1" applyFill="1" applyBorder="1" applyAlignment="1" applyProtection="1">
      <alignment horizontal="right" vertical="center"/>
      <protection locked="0"/>
    </xf>
    <xf numFmtId="3" fontId="8" fillId="16" borderId="21" xfId="0" applyNumberFormat="1" applyFont="1" applyFill="1" applyBorder="1" applyAlignment="1" applyProtection="1">
      <alignment horizontal="right" vertical="center"/>
      <protection locked="0"/>
    </xf>
    <xf numFmtId="3" fontId="5" fillId="16" borderId="125" xfId="0" applyNumberFormat="1" applyFont="1" applyFill="1" applyBorder="1" applyAlignment="1" applyProtection="1">
      <alignment horizontal="right" vertical="center"/>
      <protection locked="0"/>
    </xf>
    <xf numFmtId="3" fontId="5" fillId="16" borderId="127" xfId="0" applyNumberFormat="1" applyFont="1" applyFill="1" applyBorder="1" applyAlignment="1" applyProtection="1">
      <alignment horizontal="right" vertical="center"/>
      <protection locked="0"/>
    </xf>
    <xf numFmtId="3" fontId="5" fillId="16" borderId="58" xfId="0" applyNumberFormat="1" applyFont="1" applyFill="1" applyBorder="1" applyAlignment="1" applyProtection="1">
      <alignment horizontal="right" vertical="center"/>
      <protection locked="0"/>
    </xf>
    <xf numFmtId="3" fontId="5" fillId="16" borderId="106" xfId="0" applyNumberFormat="1" applyFont="1" applyFill="1" applyBorder="1" applyAlignment="1" applyProtection="1">
      <alignment horizontal="right" vertical="center"/>
      <protection locked="0"/>
    </xf>
    <xf numFmtId="3" fontId="5" fillId="16" borderId="125" xfId="57" applyNumberFormat="1" applyFont="1" applyFill="1" applyBorder="1" applyAlignment="1" applyProtection="1">
      <alignment horizontal="right" vertical="center"/>
      <protection locked="0"/>
    </xf>
    <xf numFmtId="3" fontId="5" fillId="16" borderId="127" xfId="57" applyNumberFormat="1" applyFont="1" applyFill="1" applyBorder="1" applyAlignment="1" applyProtection="1">
      <alignment horizontal="right" vertical="center"/>
      <protection locked="0"/>
    </xf>
    <xf numFmtId="3" fontId="8" fillId="20" borderId="23" xfId="57" applyNumberFormat="1" applyFont="1" applyFill="1" applyBorder="1" applyAlignment="1" applyProtection="1">
      <alignment horizontal="right" vertical="center"/>
      <protection locked="0"/>
    </xf>
    <xf numFmtId="3" fontId="8" fillId="20" borderId="21" xfId="57" applyNumberFormat="1" applyFont="1" applyFill="1" applyBorder="1" applyAlignment="1" applyProtection="1">
      <alignment horizontal="right" vertical="center"/>
      <protection locked="0"/>
    </xf>
    <xf numFmtId="3" fontId="8" fillId="16" borderId="103" xfId="57" applyNumberFormat="1" applyFont="1" applyFill="1" applyBorder="1" applyAlignment="1" applyProtection="1">
      <alignment horizontal="right" vertical="center"/>
      <protection locked="0"/>
    </xf>
    <xf numFmtId="3" fontId="8" fillId="16" borderId="104" xfId="57" applyNumberFormat="1" applyFont="1" applyFill="1" applyBorder="1" applyAlignment="1" applyProtection="1">
      <alignment horizontal="right" vertical="center"/>
      <protection locked="0"/>
    </xf>
    <xf numFmtId="3" fontId="61" fillId="4" borderId="78" xfId="57" applyNumberFormat="1" applyFont="1" applyFill="1" applyBorder="1" applyAlignment="1" applyProtection="1">
      <alignment horizontal="right" vertical="center"/>
      <protection locked="0"/>
    </xf>
    <xf numFmtId="3" fontId="61" fillId="4" borderId="23" xfId="57" applyNumberFormat="1" applyFont="1" applyFill="1" applyBorder="1" applyAlignment="1" applyProtection="1">
      <alignment horizontal="right" vertical="center"/>
      <protection locked="0"/>
    </xf>
    <xf numFmtId="3" fontId="61" fillId="4" borderId="21" xfId="57" applyNumberFormat="1" applyFont="1" applyFill="1" applyBorder="1" applyAlignment="1" applyProtection="1">
      <alignment horizontal="right" vertical="center"/>
      <protection locked="0"/>
    </xf>
    <xf numFmtId="0" fontId="37" fillId="16" borderId="0" xfId="0" applyFont="1" applyFill="1" applyBorder="1" applyAlignment="1" applyProtection="1">
      <alignment horizontal="right"/>
      <protection/>
    </xf>
    <xf numFmtId="176" fontId="37" fillId="16" borderId="0" xfId="0" applyNumberFormat="1" applyFont="1" applyFill="1" applyBorder="1" applyAlignment="1" applyProtection="1">
      <alignment/>
      <protection/>
    </xf>
    <xf numFmtId="176" fontId="37" fillId="16" borderId="0" xfId="0" applyNumberFormat="1" applyFont="1" applyFill="1" applyBorder="1" applyAlignment="1" applyProtection="1">
      <alignment horizontal="left"/>
      <protection/>
    </xf>
    <xf numFmtId="0" fontId="45" fillId="7" borderId="72" xfId="0" applyFont="1" applyFill="1" applyBorder="1" applyAlignment="1" applyProtection="1">
      <alignment horizontal="left" vertical="center"/>
      <protection/>
    </xf>
    <xf numFmtId="0" fontId="45" fillId="7" borderId="73" xfId="57" applyFont="1" applyFill="1" applyBorder="1" applyAlignment="1" applyProtection="1">
      <alignment horizontal="left" vertical="center"/>
      <protection/>
    </xf>
    <xf numFmtId="0" fontId="45" fillId="7" borderId="73" xfId="0" applyFont="1" applyFill="1" applyBorder="1" applyAlignment="1" applyProtection="1">
      <alignment horizontal="left" vertical="center"/>
      <protection/>
    </xf>
    <xf numFmtId="0" fontId="45" fillId="7" borderId="74" xfId="57" applyFont="1" applyFill="1" applyBorder="1" applyAlignment="1" applyProtection="1">
      <alignment horizontal="left" vertical="center"/>
      <protection/>
    </xf>
    <xf numFmtId="0" fontId="93" fillId="7" borderId="25" xfId="57" applyFont="1" applyFill="1" applyBorder="1" applyAlignment="1" applyProtection="1">
      <alignment horizontal="center" vertical="center"/>
      <protection/>
    </xf>
    <xf numFmtId="0" fontId="45" fillId="4" borderId="61" xfId="0" applyFont="1" applyFill="1" applyBorder="1" applyAlignment="1" applyProtection="1">
      <alignment horizontal="center" vertical="center" wrapText="1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1" xfId="0" applyFont="1" applyFill="1" applyBorder="1" applyAlignment="1" applyProtection="1">
      <alignment horizontal="center" vertical="center" wrapText="1"/>
      <protection/>
    </xf>
    <xf numFmtId="0" fontId="93" fillId="4" borderId="23" xfId="0" applyFont="1" applyFill="1" applyBorder="1" applyAlignment="1" applyProtection="1">
      <alignment horizontal="left" vertical="center" wrapText="1"/>
      <protection/>
    </xf>
    <xf numFmtId="0" fontId="157" fillId="4" borderId="23" xfId="57" applyFont="1" applyFill="1" applyBorder="1" applyAlignment="1" applyProtection="1">
      <alignment horizontal="center" vertical="center"/>
      <protection/>
    </xf>
    <xf numFmtId="0" fontId="73" fillId="4" borderId="23" xfId="57" applyFont="1" applyFill="1" applyBorder="1" applyAlignment="1" applyProtection="1">
      <alignment horizontal="center" vertical="center"/>
      <protection/>
    </xf>
    <xf numFmtId="0" fontId="27" fillId="16" borderId="0" xfId="0" applyFont="1" applyFill="1" applyBorder="1" applyAlignment="1" applyProtection="1">
      <alignment horizontal="right"/>
      <protection/>
    </xf>
    <xf numFmtId="191" fontId="66" fillId="4" borderId="23" xfId="61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112" fillId="16" borderId="0" xfId="0" applyNumberFormat="1" applyFont="1" applyFill="1" applyBorder="1" applyAlignment="1" applyProtection="1">
      <alignment/>
      <protection/>
    </xf>
    <xf numFmtId="0" fontId="113" fillId="16" borderId="0" xfId="0" applyFont="1" applyFill="1" applyAlignment="1" applyProtection="1">
      <alignment/>
      <protection/>
    </xf>
    <xf numFmtId="1" fontId="37" fillId="16" borderId="126" xfId="0" applyNumberFormat="1" applyFont="1" applyFill="1" applyBorder="1" applyAlignment="1" applyProtection="1">
      <alignment/>
      <protection/>
    </xf>
    <xf numFmtId="0" fontId="81" fillId="16" borderId="126" xfId="0" applyFont="1" applyFill="1" applyBorder="1" applyAlignment="1" applyProtection="1">
      <alignment/>
      <protection/>
    </xf>
    <xf numFmtId="3" fontId="37" fillId="16" borderId="0" xfId="0" applyNumberFormat="1" applyFont="1" applyFill="1" applyBorder="1" applyAlignment="1" applyProtection="1">
      <alignment/>
      <protection/>
    </xf>
    <xf numFmtId="0" fontId="96" fillId="16" borderId="0" xfId="0" applyFont="1" applyFill="1" applyBorder="1" applyAlignment="1" applyProtection="1" quotePrefix="1">
      <alignment horizontal="left"/>
      <protection/>
    </xf>
    <xf numFmtId="0" fontId="92" fillId="4" borderId="60" xfId="57" applyFont="1" applyFill="1" applyBorder="1" applyAlignment="1" applyProtection="1">
      <alignment vertical="center" wrapText="1"/>
      <protection/>
    </xf>
    <xf numFmtId="0" fontId="79" fillId="24" borderId="0" xfId="57" applyFont="1" applyFill="1" applyAlignment="1">
      <alignment horizontal="left" vertical="center"/>
      <protection/>
    </xf>
    <xf numFmtId="0" fontId="158" fillId="24" borderId="0" xfId="57" applyFont="1" applyFill="1" applyAlignment="1">
      <alignment horizontal="left" vertical="center"/>
      <protection/>
    </xf>
    <xf numFmtId="0" fontId="159" fillId="24" borderId="0" xfId="57" applyFont="1" applyFill="1" applyAlignment="1">
      <alignment horizontal="left" vertical="center"/>
      <protection/>
    </xf>
    <xf numFmtId="0" fontId="74" fillId="24" borderId="0" xfId="57" applyFont="1" applyFill="1" applyAlignment="1">
      <alignment horizontal="left" vertical="center"/>
      <protection/>
    </xf>
    <xf numFmtId="0" fontId="74" fillId="16" borderId="0" xfId="57" applyFont="1" applyFill="1" applyAlignment="1" applyProtection="1">
      <alignment horizontal="left" vertical="center"/>
      <protection/>
    </xf>
    <xf numFmtId="0" fontId="5" fillId="16" borderId="0" xfId="57" applyFont="1" applyFill="1" applyAlignment="1" applyProtection="1">
      <alignment horizontal="left" vertical="center"/>
      <protection/>
    </xf>
    <xf numFmtId="0" fontId="5" fillId="16" borderId="24" xfId="57" applyFont="1" applyFill="1" applyBorder="1" applyAlignment="1" applyProtection="1">
      <alignment vertical="center"/>
      <protection/>
    </xf>
    <xf numFmtId="0" fontId="5" fillId="16" borderId="24" xfId="57" applyFont="1" applyFill="1" applyBorder="1" applyAlignment="1" applyProtection="1">
      <alignment vertical="center" wrapText="1"/>
      <protection/>
    </xf>
    <xf numFmtId="0" fontId="160" fillId="7" borderId="102" xfId="62" applyFont="1" applyFill="1" applyBorder="1" applyAlignment="1" applyProtection="1" quotePrefix="1">
      <alignment horizontal="right" vertical="center"/>
      <protection/>
    </xf>
    <xf numFmtId="0" fontId="26" fillId="7" borderId="103" xfId="62" applyFont="1" applyFill="1" applyBorder="1" applyAlignment="1" applyProtection="1">
      <alignment horizontal="right" vertical="center"/>
      <protection/>
    </xf>
    <xf numFmtId="0" fontId="133" fillId="7" borderId="104" xfId="57" applyFont="1" applyFill="1" applyBorder="1" applyAlignment="1" applyProtection="1">
      <alignment horizontal="center" vertical="center" wrapText="1"/>
      <protection/>
    </xf>
    <xf numFmtId="179" fontId="11" fillId="16" borderId="0" xfId="62" applyNumberFormat="1" applyFont="1" applyFill="1" applyBorder="1" applyAlignment="1" applyProtection="1" quotePrefix="1">
      <alignment horizontal="center" vertical="center"/>
      <protection/>
    </xf>
    <xf numFmtId="0" fontId="5" fillId="16" borderId="0" xfId="62" applyFont="1" applyFill="1" applyBorder="1" applyAlignment="1" applyProtection="1">
      <alignment horizontal="left" vertical="center" wrapText="1"/>
      <protection/>
    </xf>
    <xf numFmtId="0" fontId="5" fillId="20" borderId="0" xfId="57" applyFont="1" applyFill="1" applyAlignment="1" applyProtection="1">
      <alignment vertical="center"/>
      <protection/>
    </xf>
    <xf numFmtId="0" fontId="5" fillId="20" borderId="0" xfId="57" applyFont="1" applyFill="1" applyAlignment="1" applyProtection="1">
      <alignment vertical="center" wrapText="1"/>
      <protection/>
    </xf>
    <xf numFmtId="3" fontId="8" fillId="20" borderId="0" xfId="57" applyNumberFormat="1" applyFont="1" applyFill="1" applyAlignment="1" applyProtection="1">
      <alignment horizontal="right" vertical="center"/>
      <protection/>
    </xf>
    <xf numFmtId="3" fontId="5" fillId="20" borderId="0" xfId="57" applyNumberFormat="1" applyFont="1" applyFill="1" applyAlignment="1" applyProtection="1">
      <alignment horizontal="right" vertical="center"/>
      <protection/>
    </xf>
    <xf numFmtId="0" fontId="97" fillId="7" borderId="72" xfId="57" applyFont="1" applyFill="1" applyBorder="1" applyAlignment="1" applyProtection="1">
      <alignment vertical="center"/>
      <protection/>
    </xf>
    <xf numFmtId="0" fontId="97" fillId="7" borderId="73" xfId="57" applyFont="1" applyFill="1" applyBorder="1" applyAlignment="1" applyProtection="1">
      <alignment horizontal="center" vertical="center"/>
      <protection/>
    </xf>
    <xf numFmtId="0" fontId="60" fillId="7" borderId="74" xfId="57" applyFont="1" applyFill="1" applyBorder="1" applyAlignment="1" applyProtection="1">
      <alignment horizontal="center" vertical="center" wrapText="1"/>
      <protection/>
    </xf>
    <xf numFmtId="0" fontId="13" fillId="0" borderId="31" xfId="62" applyFont="1" applyFill="1" applyBorder="1" applyAlignment="1" applyProtection="1">
      <alignment horizontal="center" vertical="center" wrapText="1"/>
      <protection/>
    </xf>
    <xf numFmtId="0" fontId="5" fillId="16" borderId="70" xfId="57" applyFont="1" applyFill="1" applyBorder="1" applyAlignment="1" applyProtection="1">
      <alignment horizontal="center" vertical="center"/>
      <protection/>
    </xf>
    <xf numFmtId="0" fontId="97" fillId="16" borderId="21" xfId="57" applyFont="1" applyFill="1" applyBorder="1" applyAlignment="1" applyProtection="1">
      <alignment horizontal="left" vertical="center" wrapText="1"/>
      <protection/>
    </xf>
    <xf numFmtId="0" fontId="5" fillId="16" borderId="17" xfId="57" applyFont="1" applyFill="1" applyBorder="1" applyAlignment="1" applyProtection="1">
      <alignment horizontal="center" vertical="center" wrapText="1"/>
      <protection/>
    </xf>
    <xf numFmtId="0" fontId="5" fillId="16" borderId="0" xfId="57" applyFont="1" applyFill="1" applyBorder="1" applyAlignment="1" applyProtection="1">
      <alignment horizontal="center" vertical="center" wrapText="1"/>
      <protection/>
    </xf>
    <xf numFmtId="0" fontId="5" fillId="16" borderId="70" xfId="57" applyFont="1" applyFill="1" applyBorder="1" applyAlignment="1" applyProtection="1">
      <alignment horizontal="center" vertical="center" wrapText="1"/>
      <protection/>
    </xf>
    <xf numFmtId="181" fontId="92" fillId="4" borderId="48" xfId="62" applyNumberFormat="1" applyFont="1" applyFill="1" applyBorder="1" applyAlignment="1" applyProtection="1">
      <alignment horizontal="right"/>
      <protection/>
    </xf>
    <xf numFmtId="181" fontId="161" fillId="7" borderId="102" xfId="62" applyNumberFormat="1" applyFont="1" applyFill="1" applyBorder="1" applyAlignment="1" applyProtection="1">
      <alignment horizontal="right" vertical="center"/>
      <protection/>
    </xf>
    <xf numFmtId="0" fontId="92" fillId="7" borderId="104" xfId="64" applyFont="1" applyFill="1" applyBorder="1" applyAlignment="1" applyProtection="1">
      <alignment horizontal="center" vertical="center" wrapText="1"/>
      <protection/>
    </xf>
    <xf numFmtId="0" fontId="5" fillId="24" borderId="0" xfId="57" applyFont="1" applyFill="1" applyAlignment="1" applyProtection="1">
      <alignment vertical="center"/>
      <protection/>
    </xf>
    <xf numFmtId="0" fontId="5" fillId="24" borderId="0" xfId="57" applyFont="1" applyFill="1" applyBorder="1" applyAlignment="1" applyProtection="1">
      <alignment vertical="center"/>
      <protection/>
    </xf>
    <xf numFmtId="0" fontId="5" fillId="24" borderId="0" xfId="57" applyFont="1" applyFill="1" applyBorder="1" applyAlignment="1" applyProtection="1">
      <alignment vertical="center" wrapText="1"/>
      <protection/>
    </xf>
    <xf numFmtId="3" fontId="5" fillId="24" borderId="0" xfId="57" applyNumberFormat="1" applyFont="1" applyFill="1" applyAlignment="1" applyProtection="1">
      <alignment horizontal="right" vertical="center"/>
      <protection/>
    </xf>
    <xf numFmtId="0" fontId="5" fillId="24" borderId="0" xfId="57" applyFont="1" applyFill="1" applyAlignment="1" applyProtection="1">
      <alignment vertical="center" wrapText="1"/>
      <protection/>
    </xf>
    <xf numFmtId="177" fontId="162" fillId="4" borderId="61" xfId="57" applyNumberFormat="1" applyFont="1" applyFill="1" applyBorder="1" applyAlignment="1" applyProtection="1">
      <alignment horizontal="center" vertical="center"/>
      <protection/>
    </xf>
    <xf numFmtId="0" fontId="8" fillId="16" borderId="0" xfId="57" applyFont="1" applyFill="1" applyAlignment="1" applyProtection="1">
      <alignment horizontal="center" vertical="center"/>
      <protection/>
    </xf>
    <xf numFmtId="0" fontId="8" fillId="0" borderId="0" xfId="57" applyFont="1" applyAlignment="1" applyProtection="1" quotePrefix="1">
      <alignment vertical="center"/>
      <protection/>
    </xf>
    <xf numFmtId="178" fontId="5" fillId="16" borderId="0" xfId="57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40" fillId="25" borderId="72" xfId="57" applyFont="1" applyFill="1" applyBorder="1" applyAlignment="1" applyProtection="1">
      <alignment vertical="center"/>
      <protection/>
    </xf>
    <xf numFmtId="0" fontId="140" fillId="25" borderId="73" xfId="57" applyFont="1" applyFill="1" applyBorder="1" applyAlignment="1" applyProtection="1">
      <alignment horizontal="center" vertical="center"/>
      <protection/>
    </xf>
    <xf numFmtId="0" fontId="138" fillId="25" borderId="74" xfId="57" applyFont="1" applyFill="1" applyBorder="1" applyAlignment="1" applyProtection="1">
      <alignment horizontal="center" vertical="center" wrapText="1"/>
      <protection/>
    </xf>
    <xf numFmtId="0" fontId="139" fillId="25" borderId="16" xfId="57" applyFont="1" applyFill="1" applyBorder="1" applyAlignment="1" applyProtection="1">
      <alignment horizontal="center" vertical="center"/>
      <protection/>
    </xf>
    <xf numFmtId="0" fontId="163" fillId="25" borderId="73" xfId="0" applyFont="1" applyFill="1" applyBorder="1" applyAlignment="1" applyProtection="1">
      <alignment horizontal="center" vertical="center"/>
      <protection/>
    </xf>
    <xf numFmtId="0" fontId="164" fillId="25" borderId="73" xfId="57" applyFont="1" applyFill="1" applyBorder="1" applyAlignment="1" applyProtection="1">
      <alignment horizontal="center" vertical="center"/>
      <protection/>
    </xf>
    <xf numFmtId="0" fontId="140" fillId="25" borderId="74" xfId="57" applyFont="1" applyFill="1" applyBorder="1" applyAlignment="1" applyProtection="1">
      <alignment horizontal="center" vertical="center"/>
      <protection/>
    </xf>
    <xf numFmtId="0" fontId="141" fillId="25" borderId="75" xfId="57" applyFont="1" applyFill="1" applyBorder="1" applyAlignment="1" applyProtection="1" quotePrefix="1">
      <alignment horizontal="center" vertical="center"/>
      <protection/>
    </xf>
    <xf numFmtId="0" fontId="141" fillId="25" borderId="76" xfId="57" applyFont="1" applyFill="1" applyBorder="1" applyAlignment="1" applyProtection="1">
      <alignment horizontal="center" vertical="center"/>
      <protection/>
    </xf>
    <xf numFmtId="0" fontId="165" fillId="0" borderId="82" xfId="62" applyFont="1" applyFill="1" applyBorder="1" applyAlignment="1" applyProtection="1">
      <alignment horizontal="center" vertical="center" wrapText="1"/>
      <protection/>
    </xf>
    <xf numFmtId="0" fontId="166" fillId="25" borderId="37" xfId="57" applyFont="1" applyFill="1" applyBorder="1" applyAlignment="1" applyProtection="1">
      <alignment horizontal="center" vertical="center"/>
      <protection/>
    </xf>
    <xf numFmtId="1" fontId="138" fillId="5" borderId="78" xfId="57" applyNumberFormat="1" applyFont="1" applyFill="1" applyBorder="1" applyAlignment="1" applyProtection="1">
      <alignment horizontal="center" vertical="center" wrapText="1"/>
      <protection/>
    </xf>
    <xf numFmtId="1" fontId="138" fillId="5" borderId="61" xfId="57" applyNumberFormat="1" applyFont="1" applyFill="1" applyBorder="1" applyAlignment="1" applyProtection="1">
      <alignment horizontal="center" vertical="center" wrapText="1"/>
      <protection/>
    </xf>
    <xf numFmtId="1" fontId="138" fillId="5" borderId="23" xfId="57" applyNumberFormat="1" applyFont="1" applyFill="1" applyBorder="1" applyAlignment="1" applyProtection="1">
      <alignment horizontal="center" vertical="center" wrapText="1"/>
      <protection/>
    </xf>
    <xf numFmtId="1" fontId="138" fillId="5" borderId="21" xfId="57" applyNumberFormat="1" applyFont="1" applyFill="1" applyBorder="1" applyAlignment="1" applyProtection="1">
      <alignment horizontal="center" vertical="center" wrapText="1"/>
      <protection/>
    </xf>
    <xf numFmtId="0" fontId="149" fillId="4" borderId="33" xfId="62" applyFont="1" applyFill="1" applyBorder="1" applyAlignment="1" applyProtection="1">
      <alignment horizontal="left" vertical="center"/>
      <protection/>
    </xf>
    <xf numFmtId="1" fontId="5" fillId="4" borderId="61" xfId="57" applyNumberFormat="1" applyFont="1" applyFill="1" applyBorder="1" applyAlignment="1" applyProtection="1">
      <alignment horizontal="left" vertical="center" wrapText="1"/>
      <protection/>
    </xf>
    <xf numFmtId="1" fontId="140" fillId="16" borderId="21" xfId="57" applyNumberFormat="1" applyFont="1" applyFill="1" applyBorder="1" applyAlignment="1" applyProtection="1">
      <alignment horizontal="left" vertical="center" wrapText="1"/>
      <protection/>
    </xf>
    <xf numFmtId="0" fontId="141" fillId="16" borderId="51" xfId="62" applyFont="1" applyFill="1" applyBorder="1" applyAlignment="1" applyProtection="1">
      <alignment horizontal="left" vertical="center"/>
      <protection/>
    </xf>
    <xf numFmtId="1" fontId="5" fillId="16" borderId="79" xfId="57" applyNumberFormat="1" applyFont="1" applyFill="1" applyBorder="1" applyAlignment="1" applyProtection="1">
      <alignment horizontal="center" vertical="center"/>
      <protection/>
    </xf>
    <xf numFmtId="0" fontId="10" fillId="16" borderId="79" xfId="62" applyFont="1" applyFill="1" applyBorder="1" applyAlignment="1" applyProtection="1">
      <alignment horizontal="left" vertical="center" wrapText="1"/>
      <protection/>
    </xf>
    <xf numFmtId="179" fontId="90" fillId="5" borderId="48" xfId="62" applyNumberFormat="1" applyFont="1" applyFill="1" applyBorder="1" applyAlignment="1" applyProtection="1" quotePrefix="1">
      <alignment horizontal="right" vertical="center"/>
      <protection/>
    </xf>
    <xf numFmtId="3" fontId="140" fillId="5" borderId="78" xfId="57" applyNumberFormat="1" applyFont="1" applyFill="1" applyBorder="1" applyAlignment="1" applyProtection="1">
      <alignment vertical="center"/>
      <protection/>
    </xf>
    <xf numFmtId="0" fontId="142" fillId="25" borderId="102" xfId="62" applyFont="1" applyFill="1" applyBorder="1" applyAlignment="1" applyProtection="1" quotePrefix="1">
      <alignment horizontal="right" vertical="center"/>
      <protection/>
    </xf>
    <xf numFmtId="0" fontId="141" fillId="25" borderId="103" xfId="62" applyFont="1" applyFill="1" applyBorder="1" applyAlignment="1" applyProtection="1">
      <alignment horizontal="right" vertical="center"/>
      <protection/>
    </xf>
    <xf numFmtId="0" fontId="138" fillId="25" borderId="104" xfId="62" applyFont="1" applyFill="1" applyBorder="1" applyAlignment="1" applyProtection="1">
      <alignment horizontal="center" vertical="center" wrapText="1"/>
      <protection/>
    </xf>
    <xf numFmtId="3" fontId="140" fillId="25" borderId="102" xfId="57" applyNumberFormat="1" applyFont="1" applyFill="1" applyBorder="1" applyAlignment="1" applyProtection="1">
      <alignment vertical="center"/>
      <protection/>
    </xf>
    <xf numFmtId="3" fontId="140" fillId="25" borderId="103" xfId="57" applyNumberFormat="1" applyFont="1" applyFill="1" applyBorder="1" applyAlignment="1" applyProtection="1">
      <alignment vertical="center"/>
      <protection/>
    </xf>
    <xf numFmtId="0" fontId="5" fillId="25" borderId="0" xfId="57" applyFont="1" applyFill="1" applyAlignment="1" applyProtection="1">
      <alignment vertical="center"/>
      <protection/>
    </xf>
    <xf numFmtId="0" fontId="5" fillId="25" borderId="0" xfId="57" applyFont="1" applyFill="1" applyAlignment="1" applyProtection="1">
      <alignment vertical="center" wrapText="1"/>
      <protection/>
    </xf>
    <xf numFmtId="3" fontId="5" fillId="25" borderId="0" xfId="57" applyNumberFormat="1" applyFont="1" applyFill="1" applyAlignment="1" applyProtection="1">
      <alignment horizontal="right" vertical="center"/>
      <protection/>
    </xf>
    <xf numFmtId="0" fontId="5" fillId="16" borderId="0" xfId="57" applyFont="1" applyFill="1" applyBorder="1" applyAlignment="1" applyProtection="1" quotePrefix="1">
      <alignment horizontal="center" vertical="center"/>
      <protection/>
    </xf>
    <xf numFmtId="0" fontId="5" fillId="16" borderId="0" xfId="57" applyFont="1" applyFill="1" applyBorder="1" applyAlignment="1" applyProtection="1" quotePrefix="1">
      <alignment horizontal="center" vertical="center" wrapText="1"/>
      <protection/>
    </xf>
    <xf numFmtId="0" fontId="8" fillId="7" borderId="32" xfId="57" applyFont="1" applyFill="1" applyBorder="1" applyAlignment="1" applyProtection="1" quotePrefix="1">
      <alignment horizontal="center" vertical="center" wrapText="1"/>
      <protection/>
    </xf>
    <xf numFmtId="0" fontId="35" fillId="7" borderId="32" xfId="57" applyFont="1" applyFill="1" applyBorder="1" applyAlignment="1" applyProtection="1">
      <alignment horizontal="center" vertical="center" wrapText="1"/>
      <protection/>
    </xf>
    <xf numFmtId="1" fontId="8" fillId="0" borderId="154" xfId="57" applyNumberFormat="1" applyFont="1" applyFill="1" applyBorder="1" applyAlignment="1" applyProtection="1">
      <alignment horizontal="center" vertical="center" wrapText="1"/>
      <protection/>
    </xf>
    <xf numFmtId="1" fontId="8" fillId="0" borderId="155" xfId="57" applyNumberFormat="1" applyFont="1" applyFill="1" applyBorder="1" applyAlignment="1" applyProtection="1">
      <alignment horizontal="center" vertical="center" wrapText="1"/>
      <protection/>
    </xf>
    <xf numFmtId="1" fontId="8" fillId="0" borderId="25" xfId="57" applyNumberFormat="1" applyFont="1" applyFill="1" applyBorder="1" applyAlignment="1" applyProtection="1">
      <alignment horizontal="center" vertical="center" wrapText="1"/>
      <protection/>
    </xf>
    <xf numFmtId="1" fontId="8" fillId="0" borderId="20" xfId="57" applyNumberFormat="1" applyFont="1" applyFill="1" applyBorder="1" applyAlignment="1" applyProtection="1">
      <alignment horizontal="center" vertical="center" wrapText="1"/>
      <protection/>
    </xf>
    <xf numFmtId="0" fontId="5" fillId="16" borderId="0" xfId="57" applyFont="1" applyFill="1" applyBorder="1" applyAlignment="1" applyProtection="1" quotePrefix="1">
      <alignment horizontal="left" vertical="center"/>
      <protection/>
    </xf>
    <xf numFmtId="0" fontId="5" fillId="16" borderId="18" xfId="57" applyFont="1" applyFill="1" applyBorder="1" applyAlignment="1" applyProtection="1" quotePrefix="1">
      <alignment horizontal="left" vertical="center" wrapText="1"/>
      <protection/>
    </xf>
    <xf numFmtId="3" fontId="22" fillId="16" borderId="18" xfId="57" applyNumberFormat="1" applyFont="1" applyFill="1" applyBorder="1" applyAlignment="1" applyProtection="1" quotePrefix="1">
      <alignment horizontal="center" vertical="center"/>
      <protection/>
    </xf>
    <xf numFmtId="3" fontId="8" fillId="16" borderId="18" xfId="57" applyNumberFormat="1" applyFont="1" applyFill="1" applyBorder="1" applyAlignment="1" applyProtection="1" quotePrefix="1">
      <alignment horizontal="center" vertical="center"/>
      <protection/>
    </xf>
    <xf numFmtId="3" fontId="17" fillId="16" borderId="89" xfId="57" applyNumberFormat="1" applyFont="1" applyFill="1" applyBorder="1" applyAlignment="1" applyProtection="1" quotePrefix="1">
      <alignment horizontal="center" vertical="center"/>
      <protection/>
    </xf>
    <xf numFmtId="176" fontId="8" fillId="7" borderId="140" xfId="57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140" xfId="57" applyNumberFormat="1" applyFont="1" applyFill="1" applyBorder="1" applyAlignment="1" applyProtection="1">
      <alignment horizontal="right" vertical="center"/>
      <protection/>
    </xf>
    <xf numFmtId="187" fontId="61" fillId="7" borderId="130" xfId="57" applyNumberFormat="1" applyFont="1" applyFill="1" applyBorder="1" applyAlignment="1" applyProtection="1">
      <alignment horizontal="right" vertical="center"/>
      <protection/>
    </xf>
    <xf numFmtId="187" fontId="61" fillId="7" borderId="147" xfId="57" applyNumberFormat="1" applyFont="1" applyFill="1" applyBorder="1" applyAlignment="1" applyProtection="1">
      <alignment horizontal="right" vertical="center"/>
      <protection/>
    </xf>
    <xf numFmtId="187" fontId="61" fillId="7" borderId="131" xfId="57" applyNumberFormat="1" applyFont="1" applyFill="1" applyBorder="1" applyAlignment="1" applyProtection="1">
      <alignment horizontal="right" vertical="center"/>
      <protection/>
    </xf>
    <xf numFmtId="176" fontId="8" fillId="7" borderId="87" xfId="57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87" xfId="57" applyNumberFormat="1" applyFont="1" applyFill="1" applyBorder="1" applyAlignment="1" applyProtection="1">
      <alignment horizontal="right" vertical="center"/>
      <protection/>
    </xf>
    <xf numFmtId="187" fontId="61" fillId="7" borderId="102" xfId="57" applyNumberFormat="1" applyFont="1" applyFill="1" applyBorder="1" applyAlignment="1" applyProtection="1">
      <alignment horizontal="right" vertical="center"/>
      <protection/>
    </xf>
    <xf numFmtId="187" fontId="61" fillId="7" borderId="103" xfId="57" applyNumberFormat="1" applyFont="1" applyFill="1" applyBorder="1" applyAlignment="1" applyProtection="1">
      <alignment horizontal="right" vertical="center"/>
      <protection/>
    </xf>
    <xf numFmtId="187" fontId="61" fillId="7" borderId="104" xfId="57" applyNumberFormat="1" applyFont="1" applyFill="1" applyBorder="1" applyAlignment="1" applyProtection="1">
      <alignment horizontal="right" vertical="center"/>
      <protection/>
    </xf>
    <xf numFmtId="0" fontId="5" fillId="26" borderId="0" xfId="57" applyFont="1" applyFill="1" applyAlignment="1" applyProtection="1">
      <alignment vertical="center"/>
      <protection/>
    </xf>
    <xf numFmtId="0" fontId="5" fillId="26" borderId="0" xfId="57" applyFont="1" applyFill="1" applyAlignment="1" applyProtection="1">
      <alignment vertical="center" wrapText="1"/>
      <protection/>
    </xf>
    <xf numFmtId="3" fontId="5" fillId="26" borderId="0" xfId="57" applyNumberFormat="1" applyFont="1" applyFill="1" applyAlignment="1" applyProtection="1">
      <alignment horizontal="right" vertical="center"/>
      <protection/>
    </xf>
    <xf numFmtId="0" fontId="8" fillId="16" borderId="45" xfId="62" applyFont="1" applyFill="1" applyBorder="1" applyAlignment="1" applyProtection="1">
      <alignment horizontal="center" vertical="center" wrapText="1"/>
      <protection/>
    </xf>
    <xf numFmtId="1" fontId="8" fillId="16" borderId="78" xfId="57" applyNumberFormat="1" applyFont="1" applyFill="1" applyBorder="1" applyAlignment="1" applyProtection="1">
      <alignment horizontal="center" vertical="center" wrapText="1"/>
      <protection/>
    </xf>
    <xf numFmtId="1" fontId="8" fillId="16" borderId="61" xfId="57" applyNumberFormat="1" applyFont="1" applyFill="1" applyBorder="1" applyAlignment="1" applyProtection="1">
      <alignment horizontal="center" vertical="center" wrapText="1"/>
      <protection/>
    </xf>
    <xf numFmtId="1" fontId="8" fillId="16" borderId="23" xfId="57" applyNumberFormat="1" applyFont="1" applyFill="1" applyBorder="1" applyAlignment="1" applyProtection="1">
      <alignment horizontal="center" vertical="center" wrapText="1"/>
      <protection/>
    </xf>
    <xf numFmtId="1" fontId="8" fillId="16" borderId="21" xfId="57" applyNumberFormat="1" applyFont="1" applyFill="1" applyBorder="1" applyAlignment="1" applyProtection="1">
      <alignment horizontal="center" vertical="center" wrapText="1"/>
      <protection/>
    </xf>
    <xf numFmtId="0" fontId="5" fillId="16" borderId="48" xfId="57" applyFont="1" applyFill="1" applyBorder="1" applyAlignment="1" applyProtection="1">
      <alignment horizontal="left" vertical="center"/>
      <protection/>
    </xf>
    <xf numFmtId="0" fontId="5" fillId="16" borderId="61" xfId="57" applyFont="1" applyFill="1" applyBorder="1" applyAlignment="1" applyProtection="1">
      <alignment horizontal="left" vertical="center"/>
      <protection/>
    </xf>
    <xf numFmtId="0" fontId="99" fillId="16" borderId="0" xfId="57" applyFont="1" applyFill="1" applyBorder="1" applyAlignment="1" applyProtection="1">
      <alignment horizontal="left" vertical="center" wrapText="1"/>
      <protection/>
    </xf>
    <xf numFmtId="0" fontId="144" fillId="16" borderId="151" xfId="60" applyFont="1" applyFill="1" applyBorder="1" applyProtection="1">
      <alignment/>
      <protection/>
    </xf>
    <xf numFmtId="0" fontId="101" fillId="4" borderId="19" xfId="57" applyFont="1" applyFill="1" applyBorder="1" applyAlignment="1" applyProtection="1" quotePrefix="1">
      <alignment vertical="center"/>
      <protection/>
    </xf>
    <xf numFmtId="0" fontId="99" fillId="4" borderId="133" xfId="57" applyFont="1" applyFill="1" applyBorder="1" applyAlignment="1" applyProtection="1">
      <alignment horizontal="center" vertical="center"/>
      <protection/>
    </xf>
    <xf numFmtId="0" fontId="100" fillId="4" borderId="78" xfId="57" applyFont="1" applyFill="1" applyBorder="1" applyAlignment="1" applyProtection="1" quotePrefix="1">
      <alignment horizontal="center" vertical="center"/>
      <protection/>
    </xf>
    <xf numFmtId="0" fontId="100" fillId="4" borderId="23" xfId="57" applyFont="1" applyFill="1" applyBorder="1" applyAlignment="1" applyProtection="1">
      <alignment horizontal="center" vertical="center"/>
      <protection/>
    </xf>
    <xf numFmtId="0" fontId="101" fillId="4" borderId="134" xfId="57" applyFont="1" applyFill="1" applyBorder="1" applyAlignment="1" applyProtection="1" quotePrefix="1">
      <alignment horizontal="center" vertical="center" wrapText="1"/>
      <protection/>
    </xf>
    <xf numFmtId="0" fontId="167" fillId="4" borderId="16" xfId="57" applyFont="1" applyFill="1" applyBorder="1" applyAlignment="1" applyProtection="1">
      <alignment horizontal="center" vertical="center"/>
      <protection/>
    </xf>
    <xf numFmtId="0" fontId="167" fillId="4" borderId="19" xfId="57" applyFont="1" applyFill="1" applyBorder="1" applyAlignment="1" applyProtection="1">
      <alignment horizontal="center" vertical="center"/>
      <protection/>
    </xf>
    <xf numFmtId="0" fontId="168" fillId="4" borderId="133" xfId="0" applyFont="1" applyFill="1" applyBorder="1" applyAlignment="1" applyProtection="1">
      <alignment horizontal="center" vertical="center"/>
      <protection/>
    </xf>
    <xf numFmtId="0" fontId="169" fillId="4" borderId="133" xfId="57" applyFont="1" applyFill="1" applyBorder="1" applyAlignment="1" applyProtection="1">
      <alignment horizontal="center" vertical="center"/>
      <protection/>
    </xf>
    <xf numFmtId="0" fontId="99" fillId="4" borderId="134" xfId="57" applyFont="1" applyFill="1" applyBorder="1" applyAlignment="1" applyProtection="1">
      <alignment horizontal="center" vertical="center"/>
      <protection/>
    </xf>
    <xf numFmtId="0" fontId="170" fillId="4" borderId="33" xfId="57" applyFont="1" applyFill="1" applyBorder="1" applyAlignment="1" applyProtection="1">
      <alignment horizontal="center" vertical="center"/>
      <protection/>
    </xf>
    <xf numFmtId="0" fontId="167" fillId="4" borderId="33" xfId="57" applyFont="1" applyFill="1" applyBorder="1" applyAlignment="1" applyProtection="1">
      <alignment horizontal="center" vertical="center"/>
      <protection/>
    </xf>
    <xf numFmtId="176" fontId="171" fillId="4" borderId="156" xfId="62" applyNumberFormat="1" applyFont="1" applyFill="1" applyBorder="1" applyAlignment="1">
      <alignment horizontal="right" vertical="center"/>
      <protection/>
    </xf>
    <xf numFmtId="179" fontId="100" fillId="4" borderId="103" xfId="62" applyNumberFormat="1" applyFont="1" applyFill="1" applyBorder="1" applyAlignment="1" quotePrefix="1">
      <alignment horizontal="right" vertical="center"/>
      <protection/>
    </xf>
    <xf numFmtId="0" fontId="101" fillId="4" borderId="88" xfId="62" applyFont="1" applyFill="1" applyBorder="1" applyAlignment="1">
      <alignment horizontal="center" vertical="center" wrapText="1"/>
      <protection/>
    </xf>
    <xf numFmtId="3" fontId="101" fillId="4" borderId="87" xfId="57" applyNumberFormat="1" applyFont="1" applyFill="1" applyBorder="1" applyAlignment="1">
      <alignment vertical="center"/>
      <protection/>
    </xf>
    <xf numFmtId="3" fontId="101" fillId="4" borderId="87" xfId="57" applyNumberFormat="1" applyFont="1" applyFill="1" applyBorder="1" applyAlignment="1" applyProtection="1">
      <alignment vertical="center"/>
      <protection/>
    </xf>
    <xf numFmtId="3" fontId="99" fillId="4" borderId="102" xfId="57" applyNumberFormat="1" applyFont="1" applyFill="1" applyBorder="1" applyAlignment="1">
      <alignment vertical="center"/>
      <protection/>
    </xf>
    <xf numFmtId="3" fontId="99" fillId="4" borderId="103" xfId="57" applyNumberFormat="1" applyFont="1" applyFill="1" applyBorder="1" applyAlignment="1">
      <alignment vertical="center"/>
      <protection/>
    </xf>
    <xf numFmtId="3" fontId="99" fillId="4" borderId="104" xfId="57" applyNumberFormat="1" applyFont="1" applyFill="1" applyBorder="1" applyAlignment="1">
      <alignment vertical="center"/>
      <protection/>
    </xf>
    <xf numFmtId="185" fontId="140" fillId="5" borderId="97" xfId="57" applyNumberFormat="1" applyFont="1" applyFill="1" applyBorder="1" applyAlignment="1" applyProtection="1">
      <alignment horizontal="center" vertical="center"/>
      <protection/>
    </xf>
    <xf numFmtId="185" fontId="140" fillId="5" borderId="83" xfId="57" applyNumberFormat="1" applyFont="1" applyFill="1" applyBorder="1" applyAlignment="1" applyProtection="1">
      <alignment horizontal="center" vertical="center"/>
      <protection/>
    </xf>
    <xf numFmtId="185" fontId="140" fillId="5" borderId="92" xfId="57" applyNumberFormat="1" applyFont="1" applyFill="1" applyBorder="1" applyAlignment="1" applyProtection="1">
      <alignment horizontal="center" vertical="center"/>
      <protection/>
    </xf>
    <xf numFmtId="185" fontId="140" fillId="5" borderId="52" xfId="57" applyNumberFormat="1" applyFont="1" applyFill="1" applyBorder="1" applyAlignment="1" applyProtection="1">
      <alignment horizontal="center" vertical="center"/>
      <protection/>
    </xf>
    <xf numFmtId="185" fontId="140" fillId="5" borderId="94" xfId="57" applyNumberFormat="1" applyFont="1" applyFill="1" applyBorder="1" applyAlignment="1" applyProtection="1">
      <alignment horizontal="center" vertical="center"/>
      <protection/>
    </xf>
    <xf numFmtId="185" fontId="140" fillId="5" borderId="54" xfId="57" applyNumberFormat="1" applyFont="1" applyFill="1" applyBorder="1" applyAlignment="1" applyProtection="1">
      <alignment horizontal="center" vertical="center"/>
      <protection/>
    </xf>
    <xf numFmtId="185" fontId="140" fillId="5" borderId="99" xfId="57" applyNumberFormat="1" applyFont="1" applyFill="1" applyBorder="1" applyAlignment="1" applyProtection="1">
      <alignment horizontal="center" vertical="center"/>
      <protection/>
    </xf>
    <xf numFmtId="185" fontId="140" fillId="5" borderId="57" xfId="57" applyNumberFormat="1" applyFont="1" applyFill="1" applyBorder="1" applyAlignment="1" applyProtection="1">
      <alignment horizontal="center" vertical="center"/>
      <protection/>
    </xf>
    <xf numFmtId="185" fontId="140" fillId="5" borderId="108" xfId="57" applyNumberFormat="1" applyFont="1" applyFill="1" applyBorder="1" applyAlignment="1" applyProtection="1">
      <alignment horizontal="center" vertical="center"/>
      <protection/>
    </xf>
    <xf numFmtId="185" fontId="140" fillId="5" borderId="98" xfId="57" applyNumberFormat="1" applyFont="1" applyFill="1" applyBorder="1" applyAlignment="1" applyProtection="1">
      <alignment horizontal="center" vertical="center"/>
      <protection/>
    </xf>
    <xf numFmtId="185" fontId="140" fillId="5" borderId="91" xfId="57" applyNumberFormat="1" applyFont="1" applyFill="1" applyBorder="1" applyAlignment="1" applyProtection="1">
      <alignment horizontal="center" vertical="center"/>
      <protection/>
    </xf>
    <xf numFmtId="185" fontId="140" fillId="5" borderId="58" xfId="57" applyNumberFormat="1" applyFont="1" applyFill="1" applyBorder="1" applyAlignment="1" applyProtection="1">
      <alignment horizontal="center" vertical="center"/>
      <protection/>
    </xf>
    <xf numFmtId="185" fontId="140" fillId="5" borderId="100" xfId="57" applyNumberFormat="1" applyFont="1" applyFill="1" applyBorder="1" applyAlignment="1" applyProtection="1">
      <alignment horizontal="center" vertical="center"/>
      <protection/>
    </xf>
    <xf numFmtId="0" fontId="26" fillId="4" borderId="23" xfId="57" applyFont="1" applyFill="1" applyBorder="1" applyAlignment="1">
      <alignment horizontal="center" vertical="center"/>
      <protection/>
    </xf>
    <xf numFmtId="0" fontId="172" fillId="4" borderId="23" xfId="57" applyFont="1" applyFill="1" applyBorder="1" applyAlignment="1" applyProtection="1">
      <alignment horizontal="center" vertical="center"/>
      <protection/>
    </xf>
    <xf numFmtId="0" fontId="27" fillId="16" borderId="33" xfId="0" applyFont="1" applyFill="1" applyBorder="1" applyAlignment="1" applyProtection="1">
      <alignment horizontal="center"/>
      <protection/>
    </xf>
    <xf numFmtId="0" fontId="35" fillId="7" borderId="157" xfId="0" applyFont="1" applyFill="1" applyBorder="1" applyAlignment="1" applyProtection="1" quotePrefix="1">
      <alignment horizontal="left"/>
      <protection/>
    </xf>
    <xf numFmtId="0" fontId="173" fillId="16" borderId="0" xfId="0" applyFont="1" applyFill="1" applyBorder="1" applyAlignment="1" applyProtection="1">
      <alignment horizontal="right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26" fillId="4" borderId="23" xfId="57" applyFont="1" applyFill="1" applyBorder="1" applyAlignment="1" applyProtection="1">
      <alignment horizontal="center" vertical="center"/>
      <protection/>
    </xf>
    <xf numFmtId="3" fontId="8" fillId="20" borderId="23" xfId="57" applyNumberFormat="1" applyFont="1" applyFill="1" applyBorder="1" applyAlignment="1" applyProtection="1">
      <alignment horizontal="right" vertical="center"/>
      <protection/>
    </xf>
    <xf numFmtId="3" fontId="8" fillId="20" borderId="21" xfId="57" applyNumberFormat="1" applyFont="1" applyFill="1" applyBorder="1" applyAlignment="1" applyProtection="1">
      <alignment horizontal="right" vertical="center"/>
      <protection/>
    </xf>
    <xf numFmtId="3" fontId="92" fillId="4" borderId="33" xfId="57" applyNumberFormat="1" applyFont="1" applyFill="1" applyBorder="1" applyAlignment="1" applyProtection="1">
      <alignment horizontal="right" vertical="center"/>
      <protection locked="0"/>
    </xf>
    <xf numFmtId="3" fontId="8" fillId="16" borderId="117" xfId="57" applyNumberFormat="1" applyFont="1" applyFill="1" applyBorder="1" applyAlignment="1" applyProtection="1">
      <alignment horizontal="right" vertical="center"/>
      <protection locked="0"/>
    </xf>
    <xf numFmtId="3" fontId="8" fillId="16" borderId="119" xfId="57" applyNumberFormat="1" applyFont="1" applyFill="1" applyBorder="1" applyAlignment="1" applyProtection="1">
      <alignment horizontal="right" vertical="center"/>
      <protection locked="0"/>
    </xf>
    <xf numFmtId="3" fontId="8" fillId="16" borderId="121" xfId="57" applyNumberFormat="1" applyFont="1" applyFill="1" applyBorder="1" applyAlignment="1" applyProtection="1">
      <alignment horizontal="right" vertical="center"/>
      <protection locked="0"/>
    </xf>
    <xf numFmtId="3" fontId="8" fillId="16" borderId="18" xfId="57" applyNumberFormat="1" applyFont="1" applyFill="1" applyBorder="1" applyAlignment="1" applyProtection="1">
      <alignment horizontal="right" vertical="center"/>
      <protection locked="0"/>
    </xf>
    <xf numFmtId="3" fontId="8" fillId="16" borderId="123" xfId="57" applyNumberFormat="1" applyFont="1" applyFill="1" applyBorder="1" applyAlignment="1" applyProtection="1">
      <alignment horizontal="right" vertical="center"/>
      <protection locked="0"/>
    </xf>
    <xf numFmtId="3" fontId="8" fillId="4" borderId="33" xfId="57" applyNumberFormat="1" applyFont="1" applyFill="1" applyBorder="1" applyAlignment="1" applyProtection="1">
      <alignment horizontal="right" vertical="center"/>
      <protection locked="0"/>
    </xf>
    <xf numFmtId="3" fontId="140" fillId="5" borderId="78" xfId="57" applyNumberFormat="1" applyFont="1" applyFill="1" applyBorder="1" applyAlignment="1" applyProtection="1">
      <alignment vertical="center"/>
      <protection locked="0"/>
    </xf>
    <xf numFmtId="3" fontId="140" fillId="5" borderId="23" xfId="57" applyNumberFormat="1" applyFont="1" applyFill="1" applyBorder="1" applyAlignment="1" applyProtection="1">
      <alignment vertical="center"/>
      <protection locked="0"/>
    </xf>
    <xf numFmtId="3" fontId="140" fillId="5" borderId="21" xfId="57" applyNumberFormat="1" applyFont="1" applyFill="1" applyBorder="1" applyAlignment="1" applyProtection="1">
      <alignment vertical="center"/>
      <protection locked="0"/>
    </xf>
    <xf numFmtId="3" fontId="140" fillId="5" borderId="61" xfId="57" applyNumberFormat="1" applyFont="1" applyFill="1" applyBorder="1" applyAlignment="1">
      <alignment vertical="center"/>
      <protection/>
    </xf>
    <xf numFmtId="3" fontId="5" fillId="0" borderId="94" xfId="57" applyNumberFormat="1" applyFont="1" applyFill="1" applyBorder="1" applyAlignment="1" applyProtection="1">
      <alignment horizontal="right" vertical="center"/>
      <protection locked="0"/>
    </xf>
    <xf numFmtId="3" fontId="99" fillId="4" borderId="34" xfId="57" applyNumberFormat="1" applyFont="1" applyFill="1" applyBorder="1" applyAlignment="1" applyProtection="1">
      <alignment vertical="center"/>
      <protection/>
    </xf>
    <xf numFmtId="3" fontId="99" fillId="4" borderId="45" xfId="57" applyNumberFormat="1" applyFont="1" applyFill="1" applyBorder="1" applyAlignment="1" applyProtection="1">
      <alignment vertical="center"/>
      <protection/>
    </xf>
    <xf numFmtId="0" fontId="174" fillId="21" borderId="0" xfId="57" applyFont="1" applyFill="1" applyAlignment="1">
      <alignment vertical="center"/>
      <protection/>
    </xf>
    <xf numFmtId="0" fontId="20" fillId="14" borderId="0" xfId="57" applyFill="1">
      <alignment/>
      <protection/>
    </xf>
    <xf numFmtId="0" fontId="8" fillId="0" borderId="0" xfId="57" applyFont="1" applyAlignment="1">
      <alignment horizontal="right" vertical="center"/>
      <protection/>
    </xf>
    <xf numFmtId="1" fontId="92" fillId="24" borderId="61" xfId="57" applyNumberFormat="1" applyFont="1" applyFill="1" applyBorder="1" applyAlignment="1" applyProtection="1">
      <alignment horizontal="center" vertical="center" wrapText="1"/>
      <protection locked="0"/>
    </xf>
    <xf numFmtId="192" fontId="175" fillId="0" borderId="23" xfId="57" applyNumberFormat="1" applyFont="1" applyFill="1" applyBorder="1" applyAlignment="1" applyProtection="1">
      <alignment horizontal="center" vertical="center"/>
      <protection hidden="1"/>
    </xf>
    <xf numFmtId="0" fontId="175" fillId="0" borderId="91" xfId="0" applyFont="1" applyFill="1" applyBorder="1" applyAlignment="1" applyProtection="1">
      <alignment horizontal="center" vertical="center" wrapText="1"/>
      <protection hidden="1"/>
    </xf>
    <xf numFmtId="0" fontId="6" fillId="16" borderId="45" xfId="57" applyFont="1" applyFill="1" applyBorder="1" applyAlignment="1" applyProtection="1">
      <alignment horizontal="center" vertical="center" wrapText="1"/>
      <protection hidden="1"/>
    </xf>
    <xf numFmtId="0" fontId="175" fillId="16" borderId="60" xfId="0" applyFont="1" applyFill="1" applyBorder="1" applyAlignment="1" applyProtection="1">
      <alignment vertical="center" wrapText="1"/>
      <protection/>
    </xf>
    <xf numFmtId="0" fontId="24" fillId="14" borderId="0" xfId="57" applyFont="1" applyFill="1" applyAlignment="1">
      <alignment vertical="center"/>
      <protection/>
    </xf>
    <xf numFmtId="3" fontId="92" fillId="4" borderId="33" xfId="57" applyNumberFormat="1" applyFont="1" applyFill="1" applyBorder="1" applyAlignment="1" applyProtection="1">
      <alignment horizontal="right" vertical="center"/>
      <protection locked="0"/>
    </xf>
    <xf numFmtId="3" fontId="5" fillId="16" borderId="60" xfId="57" applyNumberFormat="1" applyFont="1" applyFill="1" applyBorder="1" applyAlignment="1" applyProtection="1">
      <alignment horizontal="right" vertical="center"/>
      <protection locked="0"/>
    </xf>
    <xf numFmtId="0" fontId="24" fillId="14" borderId="0" xfId="57" applyFont="1" applyFill="1" applyAlignment="1">
      <alignment vertical="center"/>
      <protection/>
    </xf>
    <xf numFmtId="3" fontId="111" fillId="16" borderId="65" xfId="0" applyNumberFormat="1" applyFont="1" applyFill="1" applyBorder="1" applyAlignment="1" applyProtection="1">
      <alignment horizontal="center" vertical="center"/>
      <protection/>
    </xf>
    <xf numFmtId="0" fontId="11" fillId="16" borderId="70" xfId="57" applyFont="1" applyFill="1" applyBorder="1" applyAlignment="1" applyProtection="1">
      <alignment horizontal="center" vertical="center"/>
      <protection/>
    </xf>
    <xf numFmtId="0" fontId="40" fillId="21" borderId="23" xfId="58" applyFont="1" applyFill="1" applyBorder="1" applyAlignment="1">
      <alignment horizontal="left" vertical="center"/>
      <protection/>
    </xf>
    <xf numFmtId="0" fontId="107" fillId="7" borderId="16" xfId="57" applyFont="1" applyFill="1" applyBorder="1" applyAlignment="1" applyProtection="1">
      <alignment horizontal="center" vertical="center" wrapText="1"/>
      <protection/>
    </xf>
    <xf numFmtId="0" fontId="107" fillId="7" borderId="37" xfId="57" applyFont="1" applyFill="1" applyBorder="1" applyAlignment="1" applyProtection="1">
      <alignment horizontal="center" vertical="center" wrapText="1"/>
      <protection/>
    </xf>
    <xf numFmtId="0" fontId="143" fillId="7" borderId="16" xfId="0" applyFont="1" applyFill="1" applyBorder="1" applyAlignment="1" applyProtection="1">
      <alignment horizontal="center" vertical="center" wrapText="1"/>
      <protection/>
    </xf>
    <xf numFmtId="0" fontId="143" fillId="7" borderId="37" xfId="0" applyFont="1" applyFill="1" applyBorder="1" applyAlignment="1" applyProtection="1">
      <alignment horizontal="center" vertical="center" wrapText="1"/>
      <protection/>
    </xf>
    <xf numFmtId="0" fontId="40" fillId="21" borderId="34" xfId="58" applyFont="1" applyFill="1" applyBorder="1" applyAlignment="1">
      <alignment horizontal="left" vertical="center"/>
      <protection/>
    </xf>
    <xf numFmtId="0" fontId="29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9" fillId="0" borderId="11" xfId="58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0" borderId="11" xfId="6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21" borderId="23" xfId="62" applyFont="1" applyFill="1" applyBorder="1" applyAlignment="1">
      <alignment horizontal="left" vertical="center"/>
      <protection/>
    </xf>
    <xf numFmtId="0" fontId="40" fillId="21" borderId="34" xfId="62" applyFont="1" applyFill="1" applyBorder="1" applyAlignment="1">
      <alignment horizontal="left" vertical="center"/>
      <protection/>
    </xf>
    <xf numFmtId="0" fontId="40" fillId="21" borderId="34" xfId="62" applyFont="1" applyFill="1" applyBorder="1" applyAlignment="1">
      <alignment vertical="center" wrapText="1"/>
      <protection/>
    </xf>
    <xf numFmtId="0" fontId="40" fillId="21" borderId="45" xfId="62" applyFont="1" applyFill="1" applyBorder="1" applyAlignment="1">
      <alignment vertical="center" wrapText="1"/>
      <protection/>
    </xf>
    <xf numFmtId="0" fontId="40" fillId="21" borderId="23" xfId="62" applyFont="1" applyFill="1" applyBorder="1" applyAlignment="1">
      <alignment vertical="center" wrapText="1"/>
      <protection/>
    </xf>
    <xf numFmtId="0" fontId="50" fillId="21" borderId="34" xfId="58" applyFont="1" applyFill="1" applyBorder="1" applyAlignment="1">
      <alignment vertical="center" wrapText="1"/>
      <protection/>
    </xf>
    <xf numFmtId="0" fontId="52" fillId="0" borderId="11" xfId="62" applyFont="1" applyFill="1" applyBorder="1" applyAlignment="1">
      <alignment horizontal="center" vertical="center" wrapText="1"/>
      <protection/>
    </xf>
    <xf numFmtId="0" fontId="52" fillId="0" borderId="12" xfId="62" applyFont="1" applyFill="1" applyBorder="1" applyAlignment="1">
      <alignment horizontal="center" vertical="center" wrapText="1"/>
      <protection/>
    </xf>
    <xf numFmtId="0" fontId="53" fillId="21" borderId="153" xfId="62" applyFont="1" applyFill="1" applyBorder="1" applyAlignment="1" applyProtection="1">
      <alignment horizontal="left" vertical="center" wrapText="1"/>
      <protection/>
    </xf>
    <xf numFmtId="0" fontId="55" fillId="21" borderId="152" xfId="58" applyFont="1" applyFill="1" applyBorder="1" applyAlignment="1" applyProtection="1">
      <alignment horizontal="left" vertical="center" wrapText="1"/>
      <protection/>
    </xf>
    <xf numFmtId="0" fontId="53" fillId="21" borderId="158" xfId="62" applyFont="1" applyFill="1" applyBorder="1" applyAlignment="1" applyProtection="1">
      <alignment horizontal="left" vertical="center"/>
      <protection/>
    </xf>
    <xf numFmtId="0" fontId="53" fillId="21" borderId="159" xfId="62" applyFont="1" applyFill="1" applyBorder="1" applyAlignment="1" applyProtection="1" quotePrefix="1">
      <alignment horizontal="left" vertical="center"/>
      <protection/>
    </xf>
    <xf numFmtId="0" fontId="53" fillId="21" borderId="153" xfId="58" applyFont="1" applyFill="1" applyBorder="1" applyAlignment="1" applyProtection="1">
      <alignment horizontal="left" vertical="center"/>
      <protection/>
    </xf>
    <xf numFmtId="0" fontId="53" fillId="21" borderId="152" xfId="58" applyFont="1" applyFill="1" applyBorder="1" applyAlignment="1" applyProtection="1">
      <alignment horizontal="left" vertical="center"/>
      <protection/>
    </xf>
    <xf numFmtId="0" fontId="53" fillId="21" borderId="0" xfId="62" applyFont="1" applyFill="1" applyBorder="1" applyAlignment="1" applyProtection="1">
      <alignment horizontal="left" vertical="center" wrapText="1"/>
      <protection/>
    </xf>
    <xf numFmtId="0" fontId="40" fillId="21" borderId="23" xfId="62" applyFont="1" applyFill="1" applyBorder="1" applyAlignment="1">
      <alignment horizontal="left" vertical="center" wrapText="1"/>
      <protection/>
    </xf>
    <xf numFmtId="0" fontId="40" fillId="21" borderId="34" xfId="62" applyFont="1" applyFill="1" applyBorder="1" applyAlignment="1">
      <alignment horizontal="left" vertical="center" wrapText="1"/>
      <protection/>
    </xf>
    <xf numFmtId="0" fontId="37" fillId="0" borderId="11" xfId="62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58" applyFont="1" applyBorder="1" applyAlignment="1" applyProtection="1">
      <alignment horizontal="center" vertical="center" wrapText="1"/>
      <protection/>
    </xf>
    <xf numFmtId="0" fontId="29" fillId="0" borderId="11" xfId="58" applyFont="1" applyBorder="1" applyAlignment="1" applyProtection="1">
      <alignment horizontal="center" vertical="center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53" fillId="21" borderId="153" xfId="58" applyFont="1" applyFill="1" applyBorder="1" applyAlignment="1" applyProtection="1">
      <alignment vertical="center" wrapText="1"/>
      <protection/>
    </xf>
    <xf numFmtId="0" fontId="55" fillId="21" borderId="152" xfId="58" applyFont="1" applyFill="1" applyBorder="1" applyAlignment="1" applyProtection="1">
      <alignment vertical="center" wrapText="1"/>
      <protection/>
    </xf>
    <xf numFmtId="0" fontId="53" fillId="21" borderId="153" xfId="58" applyFont="1" applyFill="1" applyBorder="1" applyAlignment="1" applyProtection="1">
      <alignment horizontal="left" wrapText="1"/>
      <protection/>
    </xf>
    <xf numFmtId="0" fontId="53" fillId="21" borderId="152" xfId="58" applyFont="1" applyFill="1" applyBorder="1" applyAlignment="1" applyProtection="1">
      <alignment horizontal="left" wrapText="1"/>
      <protection/>
    </xf>
    <xf numFmtId="0" fontId="53" fillId="21" borderId="160" xfId="58" applyFont="1" applyFill="1" applyBorder="1" applyAlignment="1" applyProtection="1">
      <alignment vertical="center" wrapText="1"/>
      <protection/>
    </xf>
    <xf numFmtId="0" fontId="55" fillId="21" borderId="161" xfId="58" applyFont="1" applyFill="1" applyBorder="1" applyAlignment="1" applyProtection="1">
      <alignment vertical="center" wrapText="1"/>
      <protection/>
    </xf>
    <xf numFmtId="0" fontId="50" fillId="21" borderId="34" xfId="58" applyFont="1" applyFill="1" applyBorder="1" applyAlignment="1">
      <alignment horizontal="left" vertical="center" wrapText="1"/>
      <protection/>
    </xf>
    <xf numFmtId="0" fontId="32" fillId="0" borderId="0" xfId="58" applyFont="1" applyAlignment="1">
      <alignment horizontal="left" vertical="center" wrapText="1"/>
      <protection/>
    </xf>
    <xf numFmtId="0" fontId="20" fillId="0" borderId="0" xfId="58" applyAlignment="1">
      <alignment vertical="center" wrapText="1"/>
      <protection/>
    </xf>
    <xf numFmtId="0" fontId="40" fillId="21" borderId="28" xfId="62" applyFont="1" applyFill="1" applyBorder="1" applyAlignment="1">
      <alignment horizontal="left" vertical="center" wrapText="1"/>
      <protection/>
    </xf>
    <xf numFmtId="0" fontId="50" fillId="21" borderId="162" xfId="58" applyFont="1" applyFill="1" applyBorder="1" applyAlignment="1">
      <alignment horizontal="left" vertical="center" wrapText="1"/>
      <protection/>
    </xf>
    <xf numFmtId="0" fontId="40" fillId="21" borderId="23" xfId="62" applyFont="1" applyFill="1" applyBorder="1" applyAlignment="1" quotePrefix="1">
      <alignment horizontal="left" vertical="center" wrapText="1"/>
      <protection/>
    </xf>
    <xf numFmtId="0" fontId="40" fillId="21" borderId="23" xfId="62" applyFont="1" applyFill="1" applyBorder="1" applyAlignment="1" quotePrefix="1">
      <alignment horizontal="left" vertical="center"/>
      <protection/>
    </xf>
    <xf numFmtId="0" fontId="40" fillId="21" borderId="34" xfId="62" applyFont="1" applyFill="1" applyBorder="1" applyAlignment="1" quotePrefix="1">
      <alignment horizontal="left" vertical="center"/>
      <protection/>
    </xf>
    <xf numFmtId="0" fontId="40" fillId="21" borderId="23" xfId="58" applyFont="1" applyFill="1" applyBorder="1" applyAlignment="1">
      <alignment vertical="center" wrapText="1"/>
      <protection/>
    </xf>
    <xf numFmtId="0" fontId="40" fillId="21" borderId="23" xfId="58" applyFont="1" applyFill="1" applyBorder="1" applyAlignment="1">
      <alignment horizontal="left" wrapText="1"/>
      <protection/>
    </xf>
    <xf numFmtId="0" fontId="40" fillId="21" borderId="34" xfId="58" applyFont="1" applyFill="1" applyBorder="1" applyAlignment="1">
      <alignment horizontal="left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40" fillId="21" borderId="25" xfId="58" applyFont="1" applyFill="1" applyBorder="1" applyAlignment="1">
      <alignment vertical="center" wrapText="1"/>
      <protection/>
    </xf>
    <xf numFmtId="0" fontId="50" fillId="21" borderId="163" xfId="58" applyFont="1" applyFill="1" applyBorder="1" applyAlignment="1">
      <alignment vertical="center" wrapText="1"/>
      <protection/>
    </xf>
    <xf numFmtId="0" fontId="40" fillId="21" borderId="28" xfId="62" applyFont="1" applyFill="1" applyBorder="1" applyAlignment="1" quotePrefix="1">
      <alignment horizontal="left" wrapText="1"/>
      <protection/>
    </xf>
    <xf numFmtId="0" fontId="50" fillId="21" borderId="162" xfId="58" applyFont="1" applyFill="1" applyBorder="1" applyAlignment="1">
      <alignment horizontal="left" wrapText="1"/>
      <protection/>
    </xf>
    <xf numFmtId="0" fontId="40" fillId="21" borderId="23" xfId="62" applyFont="1" applyFill="1" applyBorder="1" applyAlignment="1">
      <alignment horizontal="left" wrapText="1"/>
      <protection/>
    </xf>
    <xf numFmtId="0" fontId="40" fillId="21" borderId="34" xfId="62" applyFont="1" applyFill="1" applyBorder="1" applyAlignment="1">
      <alignment horizontal="left" wrapText="1"/>
      <protection/>
    </xf>
    <xf numFmtId="0" fontId="40" fillId="21" borderId="28" xfId="62" applyFont="1" applyFill="1" applyBorder="1" applyAlignment="1">
      <alignment vertical="center" wrapText="1"/>
      <protection/>
    </xf>
    <xf numFmtId="0" fontId="50" fillId="21" borderId="162" xfId="58" applyFont="1" applyFill="1" applyBorder="1" applyAlignment="1">
      <alignment vertical="center" wrapText="1"/>
      <protection/>
    </xf>
    <xf numFmtId="0" fontId="40" fillId="21" borderId="25" xfId="62" applyFont="1" applyFill="1" applyBorder="1" applyAlignment="1" quotePrefix="1">
      <alignment horizontal="left" vertical="center" wrapText="1"/>
      <protection/>
    </xf>
    <xf numFmtId="0" fontId="50" fillId="21" borderId="163" xfId="58" applyFont="1" applyFill="1" applyBorder="1" applyAlignment="1">
      <alignment horizontal="left" vertical="center" wrapText="1"/>
      <protection/>
    </xf>
    <xf numFmtId="1" fontId="5" fillId="0" borderId="11" xfId="57" applyNumberFormat="1" applyFont="1" applyBorder="1" applyAlignment="1">
      <alignment horizontal="left" vertical="center" wrapText="1"/>
      <protection/>
    </xf>
    <xf numFmtId="0" fontId="10" fillId="0" borderId="11" xfId="62" applyFont="1" applyFill="1" applyBorder="1" applyAlignment="1">
      <alignment horizontal="left" vertical="center" wrapText="1"/>
      <protection/>
    </xf>
    <xf numFmtId="0" fontId="40" fillId="21" borderId="28" xfId="62" applyFont="1" applyFill="1" applyBorder="1" applyAlignment="1" quotePrefix="1">
      <alignment horizontal="left" vertical="center" wrapText="1"/>
      <protection/>
    </xf>
    <xf numFmtId="0" fontId="40" fillId="21" borderId="25" xfId="62" applyFont="1" applyFill="1" applyBorder="1" applyAlignment="1">
      <alignment vertical="center" wrapText="1"/>
      <protection/>
    </xf>
    <xf numFmtId="0" fontId="40" fillId="21" borderId="34" xfId="62" applyFont="1" applyFill="1" applyBorder="1" applyAlignment="1" quotePrefix="1">
      <alignment horizontal="left" vertical="center" wrapText="1"/>
      <protection/>
    </xf>
    <xf numFmtId="0" fontId="29" fillId="0" borderId="12" xfId="58" applyFont="1" applyBorder="1" applyAlignment="1" quotePrefix="1">
      <alignment horizontal="center" vertical="center" wrapText="1"/>
      <protection/>
    </xf>
    <xf numFmtId="0" fontId="29" fillId="0" borderId="17" xfId="58" applyFont="1" applyBorder="1" applyAlignment="1" quotePrefix="1">
      <alignment horizontal="center" vertical="center" wrapText="1"/>
      <protection/>
    </xf>
    <xf numFmtId="0" fontId="29" fillId="0" borderId="22" xfId="58" applyFont="1" applyBorder="1" applyAlignment="1" quotePrefix="1">
      <alignment horizontal="center" vertical="center" wrapText="1"/>
      <protection/>
    </xf>
    <xf numFmtId="0" fontId="40" fillId="21" borderId="23" xfId="58" applyFont="1" applyFill="1" applyBorder="1" applyAlignment="1">
      <alignment horizontal="left"/>
      <protection/>
    </xf>
    <xf numFmtId="0" fontId="40" fillId="21" borderId="34" xfId="58" applyFont="1" applyFill="1" applyBorder="1" applyAlignment="1">
      <alignment horizontal="left"/>
      <protection/>
    </xf>
    <xf numFmtId="0" fontId="40" fillId="21" borderId="23" xfId="58" applyFont="1" applyFill="1" applyBorder="1" applyAlignment="1">
      <alignment wrapText="1"/>
      <protection/>
    </xf>
    <xf numFmtId="0" fontId="50" fillId="21" borderId="34" xfId="58" applyFont="1" applyFill="1" applyBorder="1" applyAlignment="1">
      <alignment wrapText="1"/>
      <protection/>
    </xf>
    <xf numFmtId="0" fontId="40" fillId="21" borderId="27" xfId="58" applyFont="1" applyFill="1" applyBorder="1" applyAlignment="1">
      <alignment horizontal="left" vertical="center"/>
      <protection/>
    </xf>
    <xf numFmtId="0" fontId="40" fillId="21" borderId="164" xfId="58" applyFont="1" applyFill="1" applyBorder="1" applyAlignment="1">
      <alignment horizontal="left" vertical="center"/>
      <protection/>
    </xf>
    <xf numFmtId="0" fontId="37" fillId="0" borderId="14" xfId="64" applyFont="1" applyFill="1" applyBorder="1" applyAlignment="1">
      <alignment horizontal="center" vertical="center" wrapText="1"/>
      <protection/>
    </xf>
    <xf numFmtId="3" fontId="35" fillId="7" borderId="16" xfId="58" applyNumberFormat="1" applyFont="1" applyFill="1" applyBorder="1" applyAlignment="1">
      <alignment horizontal="center" vertical="center" wrapText="1"/>
      <protection/>
    </xf>
    <xf numFmtId="3" fontId="35" fillId="7" borderId="18" xfId="58" applyNumberFormat="1" applyFont="1" applyFill="1" applyBorder="1" applyAlignment="1">
      <alignment horizontal="center" vertical="center" wrapText="1"/>
      <protection/>
    </xf>
    <xf numFmtId="3" fontId="35" fillId="7" borderId="30" xfId="58" applyNumberFormat="1" applyFont="1" applyFill="1" applyBorder="1" applyAlignment="1">
      <alignment horizontal="center" vertical="center" wrapText="1"/>
      <protection/>
    </xf>
    <xf numFmtId="0" fontId="37" fillId="0" borderId="12" xfId="62" applyFont="1" applyFill="1" applyBorder="1" applyAlignment="1">
      <alignment horizontal="center" vertical="center" wrapText="1"/>
      <protection/>
    </xf>
    <xf numFmtId="0" fontId="38" fillId="0" borderId="13" xfId="58" applyFont="1" applyBorder="1" applyAlignment="1">
      <alignment horizontal="left" vertical="center" wrapText="1"/>
      <protection/>
    </xf>
    <xf numFmtId="0" fontId="38" fillId="0" borderId="24" xfId="58" applyFont="1" applyBorder="1" applyAlignment="1">
      <alignment horizontal="left" vertical="center" wrapText="1"/>
      <protection/>
    </xf>
    <xf numFmtId="0" fontId="29" fillId="0" borderId="19" xfId="58" applyFont="1" applyBorder="1" applyAlignment="1">
      <alignment horizontal="center" vertical="center" wrapText="1"/>
      <protection/>
    </xf>
    <xf numFmtId="0" fontId="29" fillId="0" borderId="134" xfId="58" applyFont="1" applyBorder="1" applyAlignment="1">
      <alignment horizontal="center" vertical="center" wrapText="1"/>
      <protection/>
    </xf>
    <xf numFmtId="0" fontId="40" fillId="21" borderId="165" xfId="62" applyFont="1" applyFill="1" applyBorder="1" applyAlignment="1" quotePrefix="1">
      <alignment horizontal="left" vertical="center"/>
      <protection/>
    </xf>
    <xf numFmtId="0" fontId="40" fillId="21" borderId="159" xfId="62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21" borderId="0" xfId="58" applyFont="1" applyFill="1" applyAlignment="1" applyProtection="1">
      <alignment vertical="center" wrapText="1"/>
      <protection locked="0"/>
    </xf>
    <xf numFmtId="0" fontId="34" fillId="0" borderId="0" xfId="58" applyFont="1" applyAlignment="1" applyProtection="1">
      <alignment vertical="center" wrapText="1"/>
      <protection locked="0"/>
    </xf>
    <xf numFmtId="0" fontId="40" fillId="21" borderId="25" xfId="62" applyFont="1" applyFill="1" applyBorder="1" applyAlignment="1" quotePrefix="1">
      <alignment horizontal="left" vertical="center"/>
      <protection/>
    </xf>
    <xf numFmtId="0" fontId="40" fillId="21" borderId="163" xfId="62" applyFont="1" applyFill="1" applyBorder="1" applyAlignment="1" quotePrefix="1">
      <alignment horizontal="left" vertical="center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5" fillId="0" borderId="0" xfId="57" applyFont="1" applyFill="1" applyAlignment="1" applyProtection="1">
      <alignment horizontal="left" vertical="center" wrapText="1"/>
      <protection/>
    </xf>
    <xf numFmtId="0" fontId="7" fillId="0" borderId="0" xfId="57" applyFont="1" applyFill="1" applyAlignment="1" applyProtection="1">
      <alignment vertical="center" wrapText="1"/>
      <protection/>
    </xf>
    <xf numFmtId="0" fontId="97" fillId="4" borderId="34" xfId="57" applyFont="1" applyFill="1" applyBorder="1" applyAlignment="1" applyProtection="1">
      <alignment horizontal="center" vertical="center" wrapText="1"/>
      <protection/>
    </xf>
    <xf numFmtId="0" fontId="97" fillId="4" borderId="60" xfId="57" applyFont="1" applyFill="1" applyBorder="1" applyAlignment="1" applyProtection="1">
      <alignment horizontal="center" vertical="center" wrapText="1"/>
      <protection/>
    </xf>
    <xf numFmtId="0" fontId="97" fillId="4" borderId="61" xfId="57" applyFont="1" applyFill="1" applyBorder="1" applyAlignment="1" applyProtection="1">
      <alignment horizontal="center" vertical="center" wrapText="1"/>
      <protection/>
    </xf>
    <xf numFmtId="0" fontId="73" fillId="4" borderId="34" xfId="57" applyFont="1" applyFill="1" applyBorder="1" applyAlignment="1" applyProtection="1">
      <alignment horizontal="center" vertical="center" wrapText="1"/>
      <protection/>
    </xf>
    <xf numFmtId="0" fontId="73" fillId="4" borderId="60" xfId="57" applyFont="1" applyFill="1" applyBorder="1" applyAlignment="1" applyProtection="1">
      <alignment horizontal="center" vertical="center" wrapText="1"/>
      <protection/>
    </xf>
    <xf numFmtId="0" fontId="73" fillId="4" borderId="61" xfId="57" applyFont="1" applyFill="1" applyBorder="1" applyAlignment="1" applyProtection="1">
      <alignment horizontal="center" vertical="center" wrapText="1"/>
      <protection/>
    </xf>
    <xf numFmtId="176" fontId="5" fillId="16" borderId="0" xfId="57" applyNumberFormat="1" applyFont="1" applyFill="1" applyBorder="1" applyAlignment="1" applyProtection="1">
      <alignment horizontal="left" wrapText="1"/>
      <protection/>
    </xf>
    <xf numFmtId="0" fontId="92" fillId="4" borderId="60" xfId="57" applyFont="1" applyFill="1" applyBorder="1" applyAlignment="1" applyProtection="1">
      <alignment horizontal="left"/>
      <protection/>
    </xf>
    <xf numFmtId="0" fontId="92" fillId="4" borderId="60" xfId="57" applyFont="1" applyFill="1" applyBorder="1" applyAlignment="1" applyProtection="1">
      <alignment horizontal="left" vertical="center"/>
      <protection/>
    </xf>
    <xf numFmtId="0" fontId="92" fillId="4" borderId="60" xfId="57" applyFont="1" applyFill="1" applyBorder="1" applyAlignment="1" applyProtection="1">
      <alignment wrapText="1"/>
      <protection/>
    </xf>
    <xf numFmtId="0" fontId="176" fillId="4" borderId="60" xfId="57" applyFont="1" applyFill="1" applyBorder="1" applyAlignment="1" applyProtection="1">
      <alignment wrapText="1"/>
      <protection/>
    </xf>
    <xf numFmtId="0" fontId="8" fillId="4" borderId="34" xfId="57" applyFont="1" applyFill="1" applyBorder="1" applyAlignment="1" applyProtection="1">
      <alignment horizontal="left" vertical="center"/>
      <protection/>
    </xf>
    <xf numFmtId="0" fontId="8" fillId="4" borderId="60" xfId="57" applyFont="1" applyFill="1" applyBorder="1" applyAlignment="1" applyProtection="1">
      <alignment horizontal="left" vertical="center"/>
      <protection/>
    </xf>
    <xf numFmtId="0" fontId="92" fillId="4" borderId="60" xfId="57" applyFont="1" applyFill="1" applyBorder="1" applyAlignment="1" applyProtection="1">
      <alignment vertical="center" wrapText="1"/>
      <protection/>
    </xf>
    <xf numFmtId="0" fontId="176" fillId="4" borderId="60" xfId="57" applyFont="1" applyFill="1" applyBorder="1" applyAlignment="1" applyProtection="1">
      <alignment vertical="center" wrapText="1"/>
      <protection/>
    </xf>
    <xf numFmtId="0" fontId="92" fillId="4" borderId="45" xfId="57" applyFont="1" applyFill="1" applyBorder="1" applyAlignment="1" applyProtection="1">
      <alignment horizontal="left" vertical="center"/>
      <protection/>
    </xf>
    <xf numFmtId="0" fontId="92" fillId="4" borderId="60" xfId="62" applyFont="1" applyFill="1" applyBorder="1" applyAlignment="1" applyProtection="1">
      <alignment horizontal="left" vertical="center"/>
      <protection/>
    </xf>
    <xf numFmtId="0" fontId="92" fillId="4" borderId="60" xfId="62" applyFont="1" applyFill="1" applyBorder="1" applyAlignment="1" applyProtection="1" quotePrefix="1">
      <alignment horizontal="left" vertical="center"/>
      <protection/>
    </xf>
    <xf numFmtId="0" fontId="92" fillId="4" borderId="60" xfId="62" applyFont="1" applyFill="1" applyBorder="1" applyAlignment="1" applyProtection="1" quotePrefix="1">
      <alignment horizontal="left" vertical="center" wrapText="1"/>
      <protection/>
    </xf>
    <xf numFmtId="0" fontId="176" fillId="4" borderId="60" xfId="57" applyFont="1" applyFill="1" applyBorder="1" applyAlignment="1" applyProtection="1">
      <alignment horizontal="left" vertical="center" wrapText="1"/>
      <protection/>
    </xf>
    <xf numFmtId="0" fontId="92" fillId="4" borderId="60" xfId="62" applyFont="1" applyFill="1" applyBorder="1" applyAlignment="1" applyProtection="1">
      <alignment vertical="center" wrapText="1"/>
      <protection/>
    </xf>
    <xf numFmtId="0" fontId="101" fillId="4" borderId="60" xfId="57" applyFont="1" applyFill="1" applyBorder="1" applyAlignment="1">
      <alignment horizontal="left" vertical="center"/>
      <protection/>
    </xf>
    <xf numFmtId="0" fontId="101" fillId="4" borderId="60" xfId="57" applyFont="1" applyFill="1" applyBorder="1" applyAlignment="1">
      <alignment vertical="center" wrapText="1"/>
      <protection/>
    </xf>
    <xf numFmtId="0" fontId="179" fillId="4" borderId="60" xfId="57" applyFont="1" applyFill="1" applyBorder="1" applyAlignment="1">
      <alignment vertical="center" wrapText="1"/>
      <protection/>
    </xf>
    <xf numFmtId="0" fontId="101" fillId="4" borderId="60" xfId="57" applyFont="1" applyFill="1" applyBorder="1" applyAlignment="1">
      <alignment horizontal="left" vertical="center" wrapText="1"/>
      <protection/>
    </xf>
    <xf numFmtId="0" fontId="101" fillId="4" borderId="45" xfId="57" applyFont="1" applyFill="1" applyBorder="1" applyAlignment="1">
      <alignment horizontal="left" vertical="center" wrapText="1"/>
      <protection/>
    </xf>
    <xf numFmtId="0" fontId="101" fillId="4" borderId="60" xfId="62" applyFont="1" applyFill="1" applyBorder="1" applyAlignment="1">
      <alignment horizontal="left" vertical="center"/>
      <protection/>
    </xf>
    <xf numFmtId="0" fontId="101" fillId="4" borderId="60" xfId="62" applyFont="1" applyFill="1" applyBorder="1" applyAlignment="1">
      <alignment horizontal="left" vertical="center" wrapText="1"/>
      <protection/>
    </xf>
    <xf numFmtId="0" fontId="178" fillId="4" borderId="60" xfId="57" applyFont="1" applyFill="1" applyBorder="1" applyAlignment="1">
      <alignment horizontal="left" vertical="center" wrapText="1"/>
      <protection/>
    </xf>
    <xf numFmtId="0" fontId="101" fillId="4" borderId="79" xfId="62" applyFont="1" applyFill="1" applyBorder="1" applyAlignment="1">
      <alignment vertical="center" wrapText="1"/>
      <protection/>
    </xf>
    <xf numFmtId="0" fontId="13" fillId="16" borderId="70" xfId="57" applyFont="1" applyFill="1" applyBorder="1" applyAlignment="1" applyProtection="1">
      <alignment horizontal="center" vertical="center"/>
      <protection/>
    </xf>
    <xf numFmtId="0" fontId="13" fillId="16" borderId="166" xfId="57" applyFont="1" applyFill="1" applyBorder="1" applyAlignment="1" applyProtection="1">
      <alignment horizontal="center"/>
      <protection/>
    </xf>
    <xf numFmtId="0" fontId="13" fillId="16" borderId="79" xfId="57" applyFont="1" applyFill="1" applyBorder="1" applyAlignment="1" applyProtection="1">
      <alignment horizontal="center"/>
      <protection/>
    </xf>
    <xf numFmtId="0" fontId="73" fillId="4" borderId="34" xfId="57" applyFont="1" applyFill="1" applyBorder="1" applyAlignment="1" applyProtection="1">
      <alignment vertical="center" wrapText="1"/>
      <protection/>
    </xf>
    <xf numFmtId="0" fontId="73" fillId="4" borderId="60" xfId="57" applyFont="1" applyFill="1" applyBorder="1" applyAlignment="1" applyProtection="1">
      <alignment vertical="center" wrapText="1"/>
      <protection/>
    </xf>
    <xf numFmtId="0" fontId="73" fillId="4" borderId="61" xfId="57" applyFont="1" applyFill="1" applyBorder="1" applyAlignment="1" applyProtection="1">
      <alignment vertical="center" wrapText="1"/>
      <protection/>
    </xf>
    <xf numFmtId="0" fontId="101" fillId="4" borderId="60" xfId="62" applyFont="1" applyFill="1" applyBorder="1" applyAlignment="1" quotePrefix="1">
      <alignment horizontal="left" vertical="center"/>
      <protection/>
    </xf>
    <xf numFmtId="0" fontId="101" fillId="4" borderId="60" xfId="62" applyFont="1" applyFill="1" applyBorder="1" applyAlignment="1" quotePrefix="1">
      <alignment horizontal="left" vertical="center" wrapText="1"/>
      <protection/>
    </xf>
    <xf numFmtId="0" fontId="179" fillId="4" borderId="60" xfId="57" applyFont="1" applyFill="1" applyBorder="1" applyAlignment="1">
      <alignment horizontal="left" vertical="center" wrapText="1"/>
      <protection/>
    </xf>
    <xf numFmtId="0" fontId="101" fillId="4" borderId="60" xfId="62" applyFont="1" applyFill="1" applyBorder="1" applyAlignment="1">
      <alignment vertical="center" wrapText="1"/>
      <protection/>
    </xf>
    <xf numFmtId="0" fontId="178" fillId="4" borderId="60" xfId="57" applyFont="1" applyFill="1" applyBorder="1" applyAlignment="1">
      <alignment vertical="center" wrapText="1"/>
      <protection/>
    </xf>
    <xf numFmtId="0" fontId="101" fillId="4" borderId="45" xfId="62" applyFont="1" applyFill="1" applyBorder="1" applyAlignment="1">
      <alignment horizontal="left" vertical="center"/>
      <protection/>
    </xf>
    <xf numFmtId="0" fontId="90" fillId="5" borderId="60" xfId="62" applyFont="1" applyFill="1" applyBorder="1" applyAlignment="1" quotePrefix="1">
      <alignment horizontal="left" vertical="center" wrapText="1"/>
      <protection/>
    </xf>
    <xf numFmtId="0" fontId="177" fillId="5" borderId="6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 applyProtection="1">
      <alignment horizontal="left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90" fillId="5" borderId="60" xfId="62" applyFont="1" applyFill="1" applyBorder="1" applyAlignment="1" applyProtection="1" quotePrefix="1">
      <alignment horizontal="left" vertical="center" wrapText="1"/>
      <protection/>
    </xf>
    <xf numFmtId="0" fontId="177" fillId="5" borderId="60" xfId="57" applyFont="1" applyFill="1" applyBorder="1" applyAlignment="1" applyProtection="1">
      <alignment horizontal="left" vertical="center" wrapText="1"/>
      <protection/>
    </xf>
    <xf numFmtId="0" fontId="92" fillId="4" borderId="34" xfId="57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7" fillId="4" borderId="34" xfId="57" applyFont="1" applyFill="1" applyBorder="1" applyAlignment="1" applyProtection="1">
      <alignment horizontal="center" vertical="center" wrapText="1"/>
      <protection locked="0"/>
    </xf>
    <xf numFmtId="0" fontId="97" fillId="4" borderId="60" xfId="57" applyFont="1" applyFill="1" applyBorder="1" applyAlignment="1" applyProtection="1">
      <alignment horizontal="center" vertical="center" wrapText="1"/>
      <protection locked="0"/>
    </xf>
    <xf numFmtId="0" fontId="97" fillId="4" borderId="61" xfId="57" applyFont="1" applyFill="1" applyBorder="1" applyAlignment="1" applyProtection="1">
      <alignment horizontal="center" vertical="center" wrapText="1"/>
      <protection locked="0"/>
    </xf>
    <xf numFmtId="0" fontId="73" fillId="4" borderId="79" xfId="62" applyFont="1" applyFill="1" applyBorder="1" applyAlignment="1" applyProtection="1" quotePrefix="1">
      <alignment horizontal="left" vertical="center"/>
      <protection/>
    </xf>
    <xf numFmtId="0" fontId="73" fillId="4" borderId="167" xfId="62" applyFont="1" applyFill="1" applyBorder="1" applyAlignment="1" applyProtection="1" quotePrefix="1">
      <alignment horizontal="left" vertical="center"/>
      <protection/>
    </xf>
    <xf numFmtId="0" fontId="73" fillId="4" borderId="60" xfId="62" applyFont="1" applyFill="1" applyBorder="1" applyAlignment="1" applyProtection="1" quotePrefix="1">
      <alignment horizontal="left" vertical="center"/>
      <protection/>
    </xf>
    <xf numFmtId="0" fontId="73" fillId="4" borderId="61" xfId="62" applyFont="1" applyFill="1" applyBorder="1" applyAlignment="1" applyProtection="1" quotePrefix="1">
      <alignment horizontal="left" vertical="center"/>
      <protection/>
    </xf>
    <xf numFmtId="3" fontId="150" fillId="4" borderId="23" xfId="57" applyNumberFormat="1" applyFont="1" applyFill="1" applyBorder="1" applyAlignment="1" applyProtection="1">
      <alignment horizontal="center" vertical="center"/>
      <protection locked="0"/>
    </xf>
    <xf numFmtId="191" fontId="66" fillId="4" borderId="34" xfId="61" applyNumberFormat="1" applyFont="1" applyFill="1" applyBorder="1" applyAlignment="1" applyProtection="1">
      <alignment horizontal="center" vertical="center"/>
      <protection locked="0"/>
    </xf>
    <xf numFmtId="191" fontId="66" fillId="4" borderId="61" xfId="61" applyNumberFormat="1" applyFont="1" applyFill="1" applyBorder="1" applyAlignment="1" applyProtection="1">
      <alignment horizontal="center" vertical="center"/>
      <protection locked="0"/>
    </xf>
    <xf numFmtId="3" fontId="73" fillId="4" borderId="23" xfId="57" applyNumberFormat="1" applyFont="1" applyFill="1" applyBorder="1" applyAlignment="1" applyProtection="1" quotePrefix="1">
      <alignment horizontal="center" vertical="center"/>
      <protection locked="0"/>
    </xf>
    <xf numFmtId="3" fontId="150" fillId="4" borderId="34" xfId="57" applyNumberFormat="1" applyFont="1" applyFill="1" applyBorder="1" applyAlignment="1" applyProtection="1">
      <alignment horizontal="center" vertical="center"/>
      <protection locked="0"/>
    </xf>
    <xf numFmtId="3" fontId="150" fillId="4" borderId="60" xfId="57" applyNumberFormat="1" applyFont="1" applyFill="1" applyBorder="1" applyAlignment="1" applyProtection="1">
      <alignment horizontal="center" vertical="center"/>
      <protection locked="0"/>
    </xf>
    <xf numFmtId="3" fontId="150" fillId="4" borderId="61" xfId="57" applyNumberFormat="1" applyFont="1" applyFill="1" applyBorder="1" applyAlignment="1" applyProtection="1">
      <alignment horizontal="center" vertical="center"/>
      <protection locked="0"/>
    </xf>
    <xf numFmtId="3" fontId="180" fillId="4" borderId="34" xfId="57" applyNumberFormat="1" applyFont="1" applyFill="1" applyBorder="1" applyAlignment="1" applyProtection="1">
      <alignment horizontal="center" vertical="center"/>
      <protection locked="0"/>
    </xf>
    <xf numFmtId="3" fontId="180" fillId="4" borderId="60" xfId="57" applyNumberFormat="1" applyFont="1" applyFill="1" applyBorder="1" applyAlignment="1" applyProtection="1">
      <alignment horizontal="center" vertical="center"/>
      <protection locked="0"/>
    </xf>
    <xf numFmtId="3" fontId="180" fillId="4" borderId="61" xfId="57" applyNumberFormat="1" applyFont="1" applyFill="1" applyBorder="1" applyAlignment="1" applyProtection="1">
      <alignment horizontal="center" vertical="center"/>
      <protection locked="0"/>
    </xf>
    <xf numFmtId="0" fontId="125" fillId="4" borderId="34" xfId="53" applyFill="1" applyBorder="1" applyAlignment="1" applyProtection="1">
      <alignment horizontal="center" vertical="center"/>
      <protection locked="0"/>
    </xf>
    <xf numFmtId="0" fontId="37" fillId="4" borderId="60" xfId="57" applyFont="1" applyFill="1" applyBorder="1" applyAlignment="1" applyProtection="1">
      <alignment horizontal="center" vertical="center"/>
      <protection locked="0"/>
    </xf>
    <xf numFmtId="0" fontId="37" fillId="4" borderId="61" xfId="57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B3_2013" xfId="60"/>
    <cellStyle name="Normal_BIN 7301,7311 and 6301" xfId="61"/>
    <cellStyle name="Normal_EBK_PROJECT_2001-last" xfId="62"/>
    <cellStyle name="Normal_EBK-2002-draft" xfId="63"/>
    <cellStyle name="Normal_MAKET" xfId="64"/>
    <cellStyle name="Normal_Sheet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7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ill>
        <patternFill>
          <bgColor rgb="FFFFFF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bena.Aleusandro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6">
      <selection activeCell="F13" sqref="F13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6" t="s">
        <v>1348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18" t="s">
        <v>1311</v>
      </c>
      <c r="G10" s="1218" t="s">
        <v>466</v>
      </c>
      <c r="H10" s="1218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2">
        <f>OTCHET!F9</f>
        <v>42155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3" t="s">
        <v>1322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Държавно обществено осигуряване</v>
      </c>
      <c r="C13" s="987"/>
      <c r="D13" s="987"/>
      <c r="E13" s="1180" t="str">
        <f>+OTCHET!E12</f>
        <v>код по ЕБК:</v>
      </c>
      <c r="F13" s="1348" t="str">
        <f>+OTCHET!F12</f>
        <v>5500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28" t="s">
        <v>1321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77" t="s">
        <v>1347</v>
      </c>
      <c r="C15" s="880"/>
      <c r="D15" s="880"/>
      <c r="E15" s="1351">
        <f>OTCHET!E15</f>
        <v>96</v>
      </c>
      <c r="F15" s="1574" t="str">
        <f>OTCHET!F15</f>
        <v>СЕС - ДЕС</v>
      </c>
      <c r="G15" s="989"/>
      <c r="H15" s="904"/>
      <c r="I15" s="904"/>
      <c r="J15" s="1411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1312</v>
      </c>
      <c r="K16" s="888"/>
      <c r="L16" s="888"/>
      <c r="M16" s="887"/>
      <c r="N16" s="1412"/>
      <c r="O16" s="1413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520</v>
      </c>
      <c r="D17" s="882"/>
      <c r="E17" s="1611" t="s">
        <v>1303</v>
      </c>
      <c r="F17" s="1613" t="s">
        <v>1308</v>
      </c>
      <c r="G17" s="1414" t="s">
        <v>1310</v>
      </c>
      <c r="H17" s="1415"/>
      <c r="I17" s="1416"/>
      <c r="J17" s="1417"/>
      <c r="K17" s="487"/>
      <c r="L17" s="487"/>
      <c r="M17" s="487"/>
      <c r="N17" s="998"/>
      <c r="O17" s="1418" t="s">
        <v>1315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1313</v>
      </c>
      <c r="C18" s="883"/>
      <c r="D18" s="883"/>
      <c r="E18" s="1612"/>
      <c r="F18" s="1614"/>
      <c r="G18" s="1419" t="s">
        <v>1208</v>
      </c>
      <c r="H18" s="1420" t="s">
        <v>1720</v>
      </c>
      <c r="I18" s="1420" t="s">
        <v>1197</v>
      </c>
      <c r="J18" s="1421" t="s">
        <v>1198</v>
      </c>
      <c r="K18" s="488" t="s">
        <v>463</v>
      </c>
      <c r="L18" s="488" t="s">
        <v>463</v>
      </c>
      <c r="M18" s="488"/>
      <c r="N18" s="999"/>
      <c r="O18" s="1422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5" t="s">
        <v>1346</v>
      </c>
      <c r="C20" s="1110"/>
      <c r="D20" s="1110"/>
      <c r="E20" s="1202" t="s">
        <v>972</v>
      </c>
      <c r="F20" s="1202" t="s">
        <v>973</v>
      </c>
      <c r="G20" s="1203" t="s">
        <v>1734</v>
      </c>
      <c r="H20" s="1204" t="s">
        <v>1735</v>
      </c>
      <c r="I20" s="1204" t="s">
        <v>1706</v>
      </c>
      <c r="J20" s="1205" t="s">
        <v>1171</v>
      </c>
      <c r="K20" s="490" t="s">
        <v>465</v>
      </c>
      <c r="L20" s="490" t="s">
        <v>467</v>
      </c>
      <c r="M20" s="490" t="s">
        <v>467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494</v>
      </c>
      <c r="C22" s="918" t="s">
        <v>974</v>
      </c>
      <c r="D22" s="919"/>
      <c r="E22" s="920">
        <f aca="true" t="shared" si="0" ref="E22:J22">+E23+E25+E36+E37</f>
        <v>0</v>
      </c>
      <c r="F22" s="920">
        <f t="shared" si="0"/>
        <v>26499</v>
      </c>
      <c r="G22" s="1017">
        <f t="shared" si="0"/>
        <v>26499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974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493</v>
      </c>
      <c r="C23" s="915" t="s">
        <v>621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0</v>
      </c>
      <c r="G23" s="1020">
        <f>OTCHET!G22+OTCHET!G28+OTCHET!G33+OTCHET!G39+OTCHET!G44+OTCHET!G49+OTCHET!G55+OTCHET!G58+OTCHET!G61+OTCHET!G62+OTCHET!G69+OTCHET!G70+OTCHET!G71</f>
        <v>0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621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599</v>
      </c>
      <c r="C24" s="937" t="s">
        <v>595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595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1189</v>
      </c>
      <c r="C25" s="876" t="s">
        <v>473</v>
      </c>
      <c r="D25" s="876"/>
      <c r="E25" s="934">
        <f>+E26+E30+E31+E32+E33</f>
        <v>0</v>
      </c>
      <c r="F25" s="934">
        <f>+F26+F30+F31+F32+F33</f>
        <v>0</v>
      </c>
      <c r="G25" s="1026">
        <f aca="true" t="shared" si="2" ref="G25:M25">+G26+G30+G31+G32+G33</f>
        <v>0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473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495</v>
      </c>
      <c r="C26" s="878" t="s">
        <v>474</v>
      </c>
      <c r="D26" s="878"/>
      <c r="E26" s="933">
        <f>OTCHET!E72</f>
        <v>0</v>
      </c>
      <c r="F26" s="933">
        <f t="shared" si="1"/>
        <v>0</v>
      </c>
      <c r="G26" s="1029">
        <f>OTCHET!G72</f>
        <v>0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474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1305</v>
      </c>
      <c r="C27" s="922" t="s">
        <v>600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600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596</v>
      </c>
      <c r="C28" s="924" t="s">
        <v>601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601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496</v>
      </c>
      <c r="C29" s="926" t="s">
        <v>602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602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497</v>
      </c>
      <c r="C30" s="911" t="s">
        <v>603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603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576</v>
      </c>
      <c r="C31" s="912" t="s">
        <v>475</v>
      </c>
      <c r="D31" s="912"/>
      <c r="E31" s="928">
        <f>OTCHET!E105</f>
        <v>0</v>
      </c>
      <c r="F31" s="928">
        <f t="shared" si="1"/>
        <v>0</v>
      </c>
      <c r="G31" s="1044">
        <f>OTCHET!G105</f>
        <v>0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475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577</v>
      </c>
      <c r="C32" s="912" t="s">
        <v>1420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1420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523</v>
      </c>
      <c r="C33" s="914" t="s">
        <v>633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633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589</v>
      </c>
      <c r="C36" s="907" t="s">
        <v>476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476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1827</v>
      </c>
      <c r="C37" s="909" t="s">
        <v>975</v>
      </c>
      <c r="D37" s="909"/>
      <c r="E37" s="910">
        <f>OTCHET!E137+OTCHET!E146+OTCHET!E155</f>
        <v>0</v>
      </c>
      <c r="F37" s="910">
        <f t="shared" si="1"/>
        <v>26499</v>
      </c>
      <c r="G37" s="1056">
        <f>OTCHET!G137+OTCHET!G146+OTCHET!G155</f>
        <v>26499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975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503</v>
      </c>
      <c r="C38" s="942" t="s">
        <v>480</v>
      </c>
      <c r="D38" s="919"/>
      <c r="E38" s="920">
        <f aca="true" t="shared" si="3" ref="E38:J38">SUM(E39:E53)-E44-E46-E51-E52</f>
        <v>0</v>
      </c>
      <c r="F38" s="920">
        <f t="shared" si="3"/>
        <v>4941</v>
      </c>
      <c r="G38" s="1017">
        <f t="shared" si="3"/>
        <v>4941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480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515</v>
      </c>
      <c r="C39" s="915" t="s">
        <v>477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477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504</v>
      </c>
      <c r="C40" s="916" t="s">
        <v>478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478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597</v>
      </c>
      <c r="C41" s="916" t="s">
        <v>524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524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1168</v>
      </c>
      <c r="C42" s="916" t="s">
        <v>1187</v>
      </c>
      <c r="D42" s="936"/>
      <c r="E42" s="928">
        <f>+OTCHET!E198+OTCHET!E216+OTCHET!E263</f>
        <v>0</v>
      </c>
      <c r="F42" s="928">
        <f t="shared" si="1"/>
        <v>4941</v>
      </c>
      <c r="G42" s="1044">
        <f>+OTCHET!G198+OTCHET!G216+OTCHET!G263</f>
        <v>4941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1187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505</v>
      </c>
      <c r="C43" s="937" t="s">
        <v>479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479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1351</v>
      </c>
      <c r="C44" s="946" t="s">
        <v>604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604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506</v>
      </c>
      <c r="C45" s="944" t="s">
        <v>1188</v>
      </c>
      <c r="D45" s="943"/>
      <c r="E45" s="945">
        <f>+OTCHET!E247+OTCHET!E248+OTCHET!E249+OTCHET!E250</f>
        <v>0</v>
      </c>
      <c r="F45" s="945">
        <f t="shared" si="1"/>
        <v>0</v>
      </c>
      <c r="G45" s="1062">
        <f>+OTCHET!G247+OTCHET!G248+OTCHET!G249+OTCHET!G250</f>
        <v>0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1188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1523</v>
      </c>
      <c r="C46" s="946" t="s">
        <v>1529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2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1529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1524</v>
      </c>
      <c r="C47" s="916" t="s">
        <v>622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622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1525</v>
      </c>
      <c r="C48" s="916" t="s">
        <v>623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623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1526</v>
      </c>
      <c r="C49" s="916" t="s">
        <v>624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624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1527</v>
      </c>
      <c r="C50" s="940" t="s">
        <v>1416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1416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1350</v>
      </c>
      <c r="C51" s="921" t="s">
        <v>605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605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631</v>
      </c>
      <c r="C52" s="951" t="s">
        <v>632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632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1528</v>
      </c>
      <c r="C53" s="875" t="s">
        <v>525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525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976</v>
      </c>
      <c r="C54" s="962" t="s">
        <v>764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764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977</v>
      </c>
      <c r="C55" s="944" t="s">
        <v>1419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1419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507</v>
      </c>
      <c r="C56" s="916" t="s">
        <v>765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765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598</v>
      </c>
      <c r="C57" s="937" t="s">
        <v>606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606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1421</v>
      </c>
      <c r="C58" s="876" t="s">
        <v>595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595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1773</v>
      </c>
      <c r="C60" s="909" t="s">
        <v>481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481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763</v>
      </c>
      <c r="C61" s="872" t="s">
        <v>629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629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1304</v>
      </c>
      <c r="C62" s="985"/>
      <c r="D62" s="985"/>
      <c r="E62" s="1012">
        <f aca="true" t="shared" si="5" ref="E62:J62">+E22-E38+E54-E61</f>
        <v>0</v>
      </c>
      <c r="F62" s="1012">
        <f t="shared" si="5"/>
        <v>21558</v>
      </c>
      <c r="G62" s="1092">
        <f t="shared" si="5"/>
        <v>21558</v>
      </c>
      <c r="H62" s="1093">
        <f t="shared" si="5"/>
        <v>0</v>
      </c>
      <c r="I62" s="1093">
        <f t="shared" si="5"/>
        <v>0</v>
      </c>
      <c r="J62" s="1094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630</v>
      </c>
      <c r="C64" s="942" t="s">
        <v>508</v>
      </c>
      <c r="D64" s="942"/>
      <c r="E64" s="1013">
        <f>SUM(+E66+E74+E75+E82+E83+E84+E87+E88+E89+E90+E91+E92+E93)</f>
        <v>0</v>
      </c>
      <c r="F64" s="1013">
        <f>SUM(+F66+F74+F75+F82+F83+F84+F87+F88+F89+F90+F91+F92+F93)</f>
        <v>-21558</v>
      </c>
      <c r="G64" s="1095">
        <f aca="true" t="shared" si="7" ref="G64:L64">SUM(+G66+G74+G75+G82+G83+G84+G87+G88+G89+G90+G91+G92+G93)</f>
        <v>-21558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508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509</v>
      </c>
      <c r="C66" s="937" t="s">
        <v>1352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1352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510</v>
      </c>
      <c r="C67" s="907" t="s">
        <v>607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607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511</v>
      </c>
      <c r="C68" s="916" t="s">
        <v>608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608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512</v>
      </c>
      <c r="C69" s="916" t="s">
        <v>482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482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1327</v>
      </c>
      <c r="C70" s="916" t="s">
        <v>483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483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513</v>
      </c>
      <c r="C71" s="916" t="s">
        <v>609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609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620</v>
      </c>
      <c r="C72" s="969" t="s">
        <v>610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610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516</v>
      </c>
      <c r="C73" s="975" t="s">
        <v>611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611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514</v>
      </c>
      <c r="C74" s="944" t="s">
        <v>484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484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517</v>
      </c>
      <c r="C75" s="937" t="s">
        <v>1353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1353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518</v>
      </c>
      <c r="C76" s="907" t="s">
        <v>612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612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519</v>
      </c>
      <c r="C77" s="916" t="s">
        <v>613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613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1306</v>
      </c>
      <c r="C78" s="916" t="s">
        <v>614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614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1418</v>
      </c>
      <c r="C80" s="916" t="s">
        <v>615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615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1417</v>
      </c>
      <c r="C81" s="909" t="s">
        <v>616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616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594</v>
      </c>
      <c r="C82" s="944" t="s">
        <v>485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485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1307</v>
      </c>
      <c r="C83" s="916" t="s">
        <v>486</v>
      </c>
      <c r="D83" s="936"/>
      <c r="E83" s="954">
        <f>OTCHET!E524</f>
        <v>0</v>
      </c>
      <c r="F83" s="954">
        <f t="shared" si="1"/>
        <v>0</v>
      </c>
      <c r="G83" s="1080">
        <f>OTCHET!G524</f>
        <v>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486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492</v>
      </c>
      <c r="C84" s="937" t="s">
        <v>1829</v>
      </c>
      <c r="D84" s="939"/>
      <c r="E84" s="955">
        <f>+E85+E86</f>
        <v>0</v>
      </c>
      <c r="F84" s="955">
        <f>+F85+F86</f>
        <v>-21558</v>
      </c>
      <c r="G84" s="1083">
        <f aca="true" t="shared" si="10" ref="G84:M84">+G85+G86</f>
        <v>-21558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1829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491</v>
      </c>
      <c r="C85" s="907" t="s">
        <v>1830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1830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521</v>
      </c>
      <c r="C86" s="909" t="s">
        <v>979</v>
      </c>
      <c r="D86" s="977"/>
      <c r="E86" s="910">
        <f>+OTCHET!E509+OTCHET!E512+OTCHET!E532</f>
        <v>0</v>
      </c>
      <c r="F86" s="910">
        <f t="shared" si="1"/>
        <v>-21558</v>
      </c>
      <c r="G86" s="1056">
        <f>+OTCHET!G509+OTCHET!G512+OTCHET!G532</f>
        <v>-21558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979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1774</v>
      </c>
      <c r="C87" s="944" t="s">
        <v>487</v>
      </c>
      <c r="D87" s="974"/>
      <c r="E87" s="958">
        <f>OTCHET!E519</f>
        <v>0</v>
      </c>
      <c r="F87" s="958">
        <f aca="true" t="shared" si="11" ref="F87:F94">+G87+H87+I87+J87</f>
        <v>0</v>
      </c>
      <c r="G87" s="1077">
        <f>OTCHET!G519</f>
        <v>0</v>
      </c>
      <c r="H87" s="1078">
        <f>OTCHET!H519</f>
        <v>0</v>
      </c>
      <c r="I87" s="1078">
        <f>OTCHET!I519</f>
        <v>0</v>
      </c>
      <c r="J87" s="1079">
        <f>OTCHET!J519</f>
        <v>0</v>
      </c>
      <c r="K87" s="970"/>
      <c r="L87" s="970"/>
      <c r="M87" s="970"/>
      <c r="N87" s="1004"/>
      <c r="O87" s="1157" t="s">
        <v>487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490</v>
      </c>
      <c r="C88" s="916" t="s">
        <v>617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617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489</v>
      </c>
      <c r="C89" s="969" t="s">
        <v>618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618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488</v>
      </c>
      <c r="C90" s="916" t="s">
        <v>619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619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625</v>
      </c>
      <c r="C91" s="916" t="s">
        <v>626</v>
      </c>
      <c r="D91" s="916"/>
      <c r="E91" s="928">
        <f>+OTCHET!E575+OTCHET!E576</f>
        <v>0</v>
      </c>
      <c r="F91" s="928">
        <f t="shared" si="11"/>
        <v>0</v>
      </c>
      <c r="G91" s="1044">
        <f>+OTCHET!G575+OTCHET!G576</f>
        <v>0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626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627</v>
      </c>
      <c r="C92" s="969" t="s">
        <v>628</v>
      </c>
      <c r="D92" s="916"/>
      <c r="E92" s="928">
        <f>+OTCHET!E577+OTCHET!E578</f>
        <v>0</v>
      </c>
      <c r="F92" s="928">
        <f t="shared" si="11"/>
        <v>0</v>
      </c>
      <c r="G92" s="1044">
        <f>+OTCHET!G577+OTCHET!G578</f>
        <v>0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628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1309</v>
      </c>
      <c r="C93" s="937" t="s">
        <v>522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522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1531</v>
      </c>
      <c r="C94" s="978" t="s">
        <v>1530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1530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468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469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470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471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472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470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471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39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7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3" t="str">
        <f>+OTCHET!H593</f>
        <v>Albena.Aleusandrova@nssi.bg</v>
      </c>
      <c r="C105" s="901"/>
      <c r="D105" s="901"/>
      <c r="E105" s="1188"/>
      <c r="F105" s="480"/>
      <c r="G105" s="1424" t="str">
        <f>+OTCHET!E593</f>
        <v>02 926 1336</v>
      </c>
      <c r="H105" s="1424" t="str">
        <f>+OTCHET!F593</f>
        <v>02 926 13 06</v>
      </c>
      <c r="I105" s="1425"/>
      <c r="J105" s="1426">
        <f>+OTCHET!B593</f>
        <v>17062015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0" t="s">
        <v>1334</v>
      </c>
      <c r="C106" s="1427"/>
      <c r="D106" s="1427"/>
      <c r="E106" s="1428"/>
      <c r="F106" s="1428"/>
      <c r="G106" s="1609" t="s">
        <v>1333</v>
      </c>
      <c r="H106" s="1609"/>
      <c r="I106" s="1429"/>
      <c r="J106" s="1201" t="s">
        <v>1332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5" t="s">
        <v>1314</v>
      </c>
      <c r="C107" s="906"/>
      <c r="D107" s="906"/>
      <c r="E107" s="886"/>
      <c r="F107" s="1430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5"/>
      <c r="C108" s="903"/>
      <c r="D108" s="901"/>
      <c r="E108" s="1608" t="str">
        <f>+OTCHET!D591</f>
        <v>ТАНЯ ЖЕКОВА</v>
      </c>
      <c r="F108" s="1608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6" t="s">
        <v>1271</v>
      </c>
      <c r="C111" s="901"/>
      <c r="D111" s="901"/>
      <c r="E111" s="1430"/>
      <c r="F111" s="1430"/>
      <c r="G111" s="886"/>
      <c r="H111" s="1186" t="s">
        <v>1329</v>
      </c>
      <c r="I111" s="1431"/>
      <c r="J111" s="1431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08" t="str">
        <f>+OTCHET!G588</f>
        <v>АЛБЕНА АЛЕКСАНДРОВА</v>
      </c>
      <c r="F112" s="1608"/>
      <c r="G112" s="1432"/>
      <c r="H112" s="886"/>
      <c r="I112" s="1608" t="str">
        <f>+OTCHET!G591</f>
        <v>БИСЕР ПЕТКОВ</v>
      </c>
      <c r="J112" s="1608"/>
      <c r="K112" s="516"/>
      <c r="L112" s="516"/>
      <c r="M112" s="516"/>
      <c r="N112" s="1007"/>
      <c r="O112" s="1433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1" operator="equal" stopIfTrue="1">
      <formula>0</formula>
    </cfRule>
  </conditionalFormatting>
  <conditionalFormatting sqref="I112 E108">
    <cfRule type="cellIs" priority="14" dxfId="68" operator="equal" stopIfTrue="1">
      <formula>0</formula>
    </cfRule>
  </conditionalFormatting>
  <conditionalFormatting sqref="J105">
    <cfRule type="cellIs" priority="13" dxfId="69" operator="equal" stopIfTrue="1">
      <formula>0</formula>
    </cfRule>
  </conditionalFormatting>
  <conditionalFormatting sqref="E112:F112">
    <cfRule type="cellIs" priority="12" dxfId="68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4" operator="notEqual" stopIfTrue="1">
      <formula>0</formula>
    </cfRule>
  </conditionalFormatting>
  <conditionalFormatting sqref="E63:J63">
    <cfRule type="cellIs" priority="31" dxfId="74" operator="notEqual" stopIfTrue="1">
      <formula>0</formula>
    </cfRule>
  </conditionalFormatting>
  <conditionalFormatting sqref="E103:J103">
    <cfRule type="cellIs" priority="17" dxfId="74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963</v>
      </c>
      <c r="B1" s="45" t="s">
        <v>964</v>
      </c>
      <c r="C1" s="45" t="s">
        <v>965</v>
      </c>
      <c r="D1" s="46" t="s">
        <v>966</v>
      </c>
      <c r="E1" s="45" t="s">
        <v>967</v>
      </c>
      <c r="F1" s="45" t="s">
        <v>968</v>
      </c>
      <c r="G1" s="47" t="s">
        <v>1772</v>
      </c>
      <c r="H1" s="44" t="s">
        <v>970</v>
      </c>
      <c r="I1" s="44" t="s">
        <v>970</v>
      </c>
      <c r="J1" s="44" t="s">
        <v>970</v>
      </c>
      <c r="K1" s="47" t="s">
        <v>1736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1422</v>
      </c>
      <c r="F5" s="45" t="s">
        <v>1422</v>
      </c>
      <c r="K5" s="181">
        <v>1</v>
      </c>
    </row>
    <row r="6" spans="3:11" ht="21">
      <c r="C6" s="50"/>
      <c r="D6" s="51"/>
      <c r="E6" s="49"/>
      <c r="F6" s="45" t="s">
        <v>1422</v>
      </c>
      <c r="K6" s="181">
        <v>1</v>
      </c>
    </row>
    <row r="7" spans="2:11" ht="42" customHeight="1">
      <c r="B7" s="1701" t="str">
        <f>OTCHET!B7</f>
        <v>ОТЧЕТНИ ДАННИ ПО ЕБК ЗА СМЕТКИТЕ ЗА СРЕДСТВАТА ОТ ЕВРОПЕЙСКИЯ СЪЮЗ - ДЕС</v>
      </c>
      <c r="C7" s="1702"/>
      <c r="D7" s="1702"/>
      <c r="F7" s="52"/>
      <c r="K7" s="181">
        <v>1</v>
      </c>
    </row>
    <row r="8" spans="3:11" ht="21">
      <c r="C8" s="50"/>
      <c r="D8" s="51"/>
      <c r="E8" s="52" t="s">
        <v>1423</v>
      </c>
      <c r="F8" s="52" t="s">
        <v>466</v>
      </c>
      <c r="K8" s="181">
        <v>1</v>
      </c>
    </row>
    <row r="9" spans="2:11" ht="36.75" customHeight="1" thickBot="1">
      <c r="B9" s="1703">
        <f>OTCHET!B9</f>
        <v>0</v>
      </c>
      <c r="C9" s="1704"/>
      <c r="D9" s="1704"/>
      <c r="E9" s="53">
        <f>OTCHET!$E9</f>
        <v>42005</v>
      </c>
      <c r="F9" s="54">
        <f>OTCHET!$F9</f>
        <v>42155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3" t="str">
        <f>OTCHET!B12</f>
        <v>Национален осигурителен институт - Държавно обществено осигуряване</v>
      </c>
      <c r="C12" s="1704"/>
      <c r="D12" s="1704"/>
      <c r="E12" s="52" t="s">
        <v>1424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1425</v>
      </c>
      <c r="F13" s="59" t="s">
        <v>1422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1426</v>
      </c>
      <c r="K18" s="181">
        <v>1</v>
      </c>
    </row>
    <row r="19" spans="1:11" ht="21.75" thickBot="1">
      <c r="A19" s="60"/>
      <c r="B19" s="61"/>
      <c r="C19" s="1707" t="s">
        <v>1427</v>
      </c>
      <c r="D19" s="1621"/>
      <c r="E19" s="62" t="s">
        <v>1428</v>
      </c>
      <c r="F19" s="342" t="s">
        <v>1429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520</v>
      </c>
      <c r="C20" s="1620" t="s">
        <v>1737</v>
      </c>
      <c r="D20" s="1619"/>
      <c r="E20" s="64">
        <v>2015</v>
      </c>
      <c r="F20" s="175" t="s">
        <v>1719</v>
      </c>
      <c r="G20" s="175" t="s">
        <v>1770</v>
      </c>
      <c r="H20" s="175" t="s">
        <v>1771</v>
      </c>
      <c r="I20" s="343" t="s">
        <v>1169</v>
      </c>
      <c r="J20" s="344" t="s">
        <v>1170</v>
      </c>
      <c r="K20" s="182">
        <v>1</v>
      </c>
    </row>
    <row r="21" spans="2:11" ht="21.75" thickBot="1">
      <c r="B21" s="65"/>
      <c r="C21" s="1616" t="s">
        <v>1431</v>
      </c>
      <c r="D21" s="1617"/>
      <c r="E21" s="17" t="s">
        <v>972</v>
      </c>
      <c r="F21" s="17" t="s">
        <v>973</v>
      </c>
      <c r="G21" s="17" t="s">
        <v>1734</v>
      </c>
      <c r="H21" s="211" t="s">
        <v>1735</v>
      </c>
      <c r="I21" s="17" t="s">
        <v>1706</v>
      </c>
      <c r="J21" s="211" t="s">
        <v>1171</v>
      </c>
      <c r="K21" s="182">
        <v>1</v>
      </c>
    </row>
    <row r="22" spans="1:11" s="67" customFormat="1" ht="21">
      <c r="A22" s="67">
        <v>5</v>
      </c>
      <c r="B22" s="68">
        <v>100</v>
      </c>
      <c r="C22" s="1705" t="s">
        <v>1432</v>
      </c>
      <c r="D22" s="1706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7" t="s">
        <v>1436</v>
      </c>
      <c r="D23" s="1658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6" t="s">
        <v>1441</v>
      </c>
      <c r="D24" s="1678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7" t="s">
        <v>1166</v>
      </c>
      <c r="D25" s="1658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7" t="s">
        <v>1449</v>
      </c>
      <c r="D26" s="1658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7" t="s">
        <v>1738</v>
      </c>
      <c r="D27" s="1658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7" t="s">
        <v>1460</v>
      </c>
      <c r="D28" s="1658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7" t="s">
        <v>1463</v>
      </c>
      <c r="D29" s="1658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7" t="s">
        <v>1466</v>
      </c>
      <c r="D30" s="1658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7" t="s">
        <v>1467</v>
      </c>
      <c r="D31" s="1658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7" t="s">
        <v>1474</v>
      </c>
      <c r="D32" s="1658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7" t="s">
        <v>1475</v>
      </c>
      <c r="D33" s="1658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7" t="s">
        <v>1476</v>
      </c>
      <c r="D34" s="1658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7" t="s">
        <v>1477</v>
      </c>
      <c r="D35" s="1658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22" t="s">
        <v>1492</v>
      </c>
      <c r="D36" s="1623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2" t="s">
        <v>1059</v>
      </c>
      <c r="D37" s="1623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7" t="s">
        <v>1060</v>
      </c>
      <c r="D38" s="1658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7" t="s">
        <v>1509</v>
      </c>
      <c r="D39" s="1658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7" t="s">
        <v>1512</v>
      </c>
      <c r="D40" s="1658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57" t="s">
        <v>1517</v>
      </c>
      <c r="D41" s="1658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1521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7" t="s">
        <v>100</v>
      </c>
      <c r="D43" s="1658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7" t="s">
        <v>101</v>
      </c>
      <c r="D44" s="1658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102</v>
      </c>
      <c r="C45" s="1657" t="s">
        <v>590</v>
      </c>
      <c r="D45" s="1658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7" t="s">
        <v>593</v>
      </c>
      <c r="D46" s="1658"/>
      <c r="E46" s="190">
        <f>OTCHET!$E137</f>
        <v>0</v>
      </c>
      <c r="F46" s="190">
        <f>OTCHET!$F137</f>
        <v>26499</v>
      </c>
      <c r="G46" s="113">
        <f>OTCHET!$G137</f>
        <v>26499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  <v>1</v>
      </c>
    </row>
    <row r="47" spans="1:11" s="70" customFormat="1" ht="21">
      <c r="A47" s="77">
        <v>575</v>
      </c>
      <c r="B47" s="71">
        <v>4700</v>
      </c>
      <c r="C47" s="1657" t="s">
        <v>237</v>
      </c>
      <c r="D47" s="1658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97" t="s">
        <v>1217</v>
      </c>
      <c r="D48" s="1698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104</v>
      </c>
      <c r="E49" s="87">
        <f>OTCHET!$E164</f>
        <v>0</v>
      </c>
      <c r="F49" s="87">
        <f>OTCHET!$F164</f>
        <v>26499</v>
      </c>
      <c r="G49" s="87">
        <f>OTCHET!$G164</f>
        <v>26499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2" t="str">
        <f>$B$7</f>
        <v>ОТЧЕТНИ ДАННИ ПО ЕБК ЗА СМЕТКИТЕ ЗА СРЕДСТВАТА ОТ ЕВРОПЕЙСКИЯ СЪЮЗ - ДЕС</v>
      </c>
      <c r="C54" s="1653"/>
      <c r="D54" s="165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1423</v>
      </c>
      <c r="F55" s="94" t="s">
        <v>466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3">
        <f>$B$9</f>
        <v>0</v>
      </c>
      <c r="C56" s="1644"/>
      <c r="D56" s="1644"/>
      <c r="E56" s="96">
        <f>$E$9</f>
        <v>42005</v>
      </c>
      <c r="F56" s="97">
        <f>$F$9</f>
        <v>42155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3" t="str">
        <f>$B$12</f>
        <v>Национален осигурителен институт - Държавно обществено осигуряване</v>
      </c>
      <c r="C59" s="1644"/>
      <c r="D59" s="1644"/>
      <c r="E59" s="93" t="s">
        <v>1424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1425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1426</v>
      </c>
      <c r="K62" s="183">
        <v>1</v>
      </c>
      <c r="L62" s="88"/>
    </row>
    <row r="63" spans="2:15" s="60" customFormat="1" ht="21" customHeight="1" thickBot="1">
      <c r="B63" s="101"/>
      <c r="C63" s="1695" t="s">
        <v>503</v>
      </c>
      <c r="D63" s="1696"/>
      <c r="E63" s="62" t="s">
        <v>1428</v>
      </c>
      <c r="F63" s="342" t="s">
        <v>1429</v>
      </c>
      <c r="G63" s="204"/>
      <c r="H63" s="204"/>
      <c r="I63" s="204"/>
      <c r="J63" s="66"/>
      <c r="K63" s="183">
        <v>1</v>
      </c>
      <c r="L63" s="1689" t="s">
        <v>1177</v>
      </c>
      <c r="M63" s="1689" t="s">
        <v>1178</v>
      </c>
      <c r="N63" s="1689" t="s">
        <v>1179</v>
      </c>
      <c r="O63" s="1689" t="s">
        <v>1180</v>
      </c>
    </row>
    <row r="64" spans="2:15" s="60" customFormat="1" ht="49.5" customHeight="1" thickBot="1">
      <c r="B64" s="101" t="s">
        <v>520</v>
      </c>
      <c r="C64" s="1620" t="s">
        <v>1739</v>
      </c>
      <c r="D64" s="1692"/>
      <c r="E64" s="64">
        <v>2015</v>
      </c>
      <c r="F64" s="175" t="s">
        <v>1719</v>
      </c>
      <c r="G64" s="175" t="s">
        <v>1770</v>
      </c>
      <c r="H64" s="175" t="s">
        <v>1771</v>
      </c>
      <c r="I64" s="343" t="s">
        <v>1169</v>
      </c>
      <c r="J64" s="344" t="s">
        <v>1170</v>
      </c>
      <c r="K64" s="183">
        <v>1</v>
      </c>
      <c r="L64" s="1699"/>
      <c r="M64" s="1699"/>
      <c r="N64" s="1690"/>
      <c r="O64" s="1690"/>
    </row>
    <row r="65" spans="2:15" s="60" customFormat="1" ht="21.75" thickBot="1">
      <c r="B65" s="102"/>
      <c r="C65" s="1693" t="s">
        <v>106</v>
      </c>
      <c r="D65" s="1694"/>
      <c r="E65" s="17" t="s">
        <v>972</v>
      </c>
      <c r="F65" s="17" t="s">
        <v>973</v>
      </c>
      <c r="G65" s="17" t="s">
        <v>1734</v>
      </c>
      <c r="H65" s="211" t="s">
        <v>1735</v>
      </c>
      <c r="I65" s="17" t="s">
        <v>1706</v>
      </c>
      <c r="J65" s="211" t="s">
        <v>1171</v>
      </c>
      <c r="K65" s="183">
        <v>1</v>
      </c>
      <c r="L65" s="1700"/>
      <c r="M65" s="1700"/>
      <c r="N65" s="1691"/>
      <c r="O65" s="1691"/>
    </row>
    <row r="66" spans="1:15" s="70" customFormat="1" ht="34.5" customHeight="1">
      <c r="A66" s="77">
        <v>5</v>
      </c>
      <c r="B66" s="68">
        <v>100</v>
      </c>
      <c r="C66" s="1677" t="s">
        <v>107</v>
      </c>
      <c r="D66" s="1665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2" t="s">
        <v>110</v>
      </c>
      <c r="D67" s="1623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7" t="s">
        <v>1585</v>
      </c>
      <c r="D68" s="1658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6" t="s">
        <v>1591</v>
      </c>
      <c r="D69" s="1651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2" t="s">
        <v>1592</v>
      </c>
      <c r="D70" s="1623"/>
      <c r="E70" s="186">
        <f>OTCHET!$E198</f>
        <v>0</v>
      </c>
      <c r="F70" s="186">
        <f>OTCHET!$F198</f>
        <v>4941</v>
      </c>
      <c r="G70" s="72">
        <f>OTCHET!$G198</f>
        <v>4941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0" t="s">
        <v>1225</v>
      </c>
      <c r="D71" s="1615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0" t="s">
        <v>1777</v>
      </c>
      <c r="D72" s="1615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0" t="s">
        <v>1611</v>
      </c>
      <c r="D73" s="1615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0" t="s">
        <v>1613</v>
      </c>
      <c r="D74" s="1615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59" t="s">
        <v>1614</v>
      </c>
      <c r="D75" s="1627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59" t="s">
        <v>1615</v>
      </c>
      <c r="D76" s="1627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59" t="s">
        <v>1616</v>
      </c>
      <c r="D77" s="1627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0" t="s">
        <v>1617</v>
      </c>
      <c r="D78" s="1615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1624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0" t="s">
        <v>1630</v>
      </c>
      <c r="D80" s="1615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0" t="s">
        <v>1631</v>
      </c>
      <c r="D81" s="1615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0" t="s">
        <v>1632</v>
      </c>
      <c r="D82" s="1615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0" t="s">
        <v>1633</v>
      </c>
      <c r="D83" s="1615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0" t="s">
        <v>1640</v>
      </c>
      <c r="D84" s="1615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0" t="s">
        <v>1644</v>
      </c>
      <c r="D85" s="1615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0" t="s">
        <v>1707</v>
      </c>
      <c r="D86" s="1615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59" t="s">
        <v>1645</v>
      </c>
      <c r="D87" s="1627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0" t="s">
        <v>1229</v>
      </c>
      <c r="D88" s="1615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2" t="s">
        <v>1646</v>
      </c>
      <c r="D89" s="1683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2" t="s">
        <v>1647</v>
      </c>
      <c r="D90" s="1683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2" t="s">
        <v>861</v>
      </c>
      <c r="D91" s="1683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2" t="s">
        <v>1663</v>
      </c>
      <c r="D92" s="1683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0" t="s">
        <v>1664</v>
      </c>
      <c r="D93" s="1615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4" t="s">
        <v>1669</v>
      </c>
      <c r="D94" s="1685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1740</v>
      </c>
      <c r="C95" s="1686" t="s">
        <v>1673</v>
      </c>
      <c r="D95" s="1687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88" t="s">
        <v>1674</v>
      </c>
      <c r="D96" s="1688"/>
      <c r="E96" s="87">
        <f>OTCHET!$E293</f>
        <v>0</v>
      </c>
      <c r="F96" s="87">
        <f>OTCHET!$F293</f>
        <v>4941</v>
      </c>
      <c r="G96" s="87">
        <f>OTCHET!$G293</f>
        <v>4941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2" t="str">
        <f>$B$7</f>
        <v>ОТЧЕТНИ ДАННИ ПО ЕБК ЗА СМЕТКИТЕ ЗА СРЕДСТВАТА ОТ ЕВРОПЕЙСКИЯ СЪЮЗ - ДЕС</v>
      </c>
      <c r="C99" s="1653"/>
      <c r="D99" s="165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1423</v>
      </c>
      <c r="F100" s="94" t="s">
        <v>466</v>
      </c>
      <c r="K100" s="181">
        <v>1</v>
      </c>
    </row>
    <row r="101" spans="1:11" ht="38.25" customHeight="1" thickBot="1">
      <c r="A101" s="84"/>
      <c r="B101" s="1643">
        <f>$B$9</f>
        <v>0</v>
      </c>
      <c r="C101" s="1644"/>
      <c r="D101" s="1644"/>
      <c r="E101" s="96">
        <f>$E$9</f>
        <v>42005</v>
      </c>
      <c r="F101" s="97">
        <f>$F$9</f>
        <v>42155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3" t="str">
        <f>$B$12</f>
        <v>Национален осигурителен институт - Държавно обществено осигуряване</v>
      </c>
      <c r="C104" s="1644"/>
      <c r="D104" s="1644"/>
      <c r="E104" s="93" t="s">
        <v>1424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1425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1426</v>
      </c>
      <c r="K107" s="181">
        <v>1</v>
      </c>
    </row>
    <row r="108" spans="1:11" ht="21.75" thickBot="1">
      <c r="A108" s="84"/>
      <c r="B108" s="152"/>
      <c r="C108" s="1618" t="s">
        <v>1148</v>
      </c>
      <c r="D108" s="1679"/>
      <c r="E108" s="62" t="s">
        <v>1428</v>
      </c>
      <c r="F108" s="342" t="s">
        <v>1429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520</v>
      </c>
      <c r="C109" s="1680" t="s">
        <v>1739</v>
      </c>
      <c r="D109" s="1681"/>
      <c r="E109" s="64">
        <v>2015</v>
      </c>
      <c r="F109" s="175" t="s">
        <v>1719</v>
      </c>
      <c r="G109" s="175" t="s">
        <v>1770</v>
      </c>
      <c r="H109" s="175" t="s">
        <v>1771</v>
      </c>
      <c r="I109" s="343" t="s">
        <v>1169</v>
      </c>
      <c r="J109" s="344" t="s">
        <v>1170</v>
      </c>
      <c r="K109" s="181">
        <v>1</v>
      </c>
    </row>
    <row r="110" spans="1:11" ht="21.75" thickBot="1">
      <c r="A110" s="84">
        <v>1</v>
      </c>
      <c r="B110" s="21"/>
      <c r="C110" s="1674" t="s">
        <v>956</v>
      </c>
      <c r="D110" s="1617"/>
      <c r="E110" s="17" t="s">
        <v>972</v>
      </c>
      <c r="F110" s="17" t="s">
        <v>973</v>
      </c>
      <c r="G110" s="17" t="s">
        <v>1734</v>
      </c>
      <c r="H110" s="211" t="s">
        <v>1735</v>
      </c>
      <c r="I110" s="17" t="s">
        <v>1706</v>
      </c>
      <c r="J110" s="211" t="s">
        <v>1171</v>
      </c>
      <c r="K110" s="181">
        <v>1</v>
      </c>
    </row>
    <row r="111" spans="1:11" ht="21.75" thickBot="1">
      <c r="A111" s="84">
        <v>2</v>
      </c>
      <c r="B111" s="24"/>
      <c r="C111" s="1675" t="s">
        <v>1233</v>
      </c>
      <c r="D111" s="1617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2" t="s">
        <v>1149</v>
      </c>
      <c r="D112" s="1673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7" t="s">
        <v>1244</v>
      </c>
      <c r="D113" s="1658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6" t="s">
        <v>1822</v>
      </c>
      <c r="D114" s="1655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77" t="s">
        <v>1651</v>
      </c>
      <c r="D115" s="1665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2" t="s">
        <v>1652</v>
      </c>
      <c r="D116" s="1623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4" t="s">
        <v>1654</v>
      </c>
      <c r="D117" s="1625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6" t="s">
        <v>1655</v>
      </c>
      <c r="D118" s="1627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68" t="s">
        <v>1656</v>
      </c>
      <c r="D119" s="1669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1741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6" t="s">
        <v>960</v>
      </c>
      <c r="D121" s="1627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6" t="s">
        <v>1711</v>
      </c>
      <c r="D122" s="1627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0" t="s">
        <v>1659</v>
      </c>
      <c r="D123" s="1671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62" t="s">
        <v>957</v>
      </c>
      <c r="D124" s="1663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74" t="s">
        <v>958</v>
      </c>
      <c r="D125" s="1617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520</v>
      </c>
      <c r="C126" s="1628" t="s">
        <v>420</v>
      </c>
      <c r="D126" s="1629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2" t="s">
        <v>421</v>
      </c>
      <c r="D127" s="1673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7" t="s">
        <v>1742</v>
      </c>
      <c r="D128" s="1658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6" t="s">
        <v>1660</v>
      </c>
      <c r="D129" s="1678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6" t="s">
        <v>1661</v>
      </c>
      <c r="D130" s="1651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6" t="s">
        <v>584</v>
      </c>
      <c r="D131" s="1667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2" t="s">
        <v>419</v>
      </c>
      <c r="D132" s="1663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2" t="str">
        <f>$B$7</f>
        <v>ОТЧЕТНИ ДАННИ ПО ЕБК ЗА СМЕТКИТЕ ЗА СРЕДСТВАТА ОТ ЕВРОПЕЙСКИЯ СЪЮЗ - ДЕС</v>
      </c>
      <c r="C136" s="1653"/>
      <c r="D136" s="165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1423</v>
      </c>
      <c r="F137" s="94" t="s">
        <v>466</v>
      </c>
      <c r="K137" s="181">
        <v>1</v>
      </c>
    </row>
    <row r="138" spans="1:11" ht="38.25" customHeight="1" thickBot="1">
      <c r="A138" s="117"/>
      <c r="B138" s="1643">
        <f>$B$9</f>
        <v>0</v>
      </c>
      <c r="C138" s="1644"/>
      <c r="D138" s="1644"/>
      <c r="E138" s="96">
        <f>$E$9</f>
        <v>42005</v>
      </c>
      <c r="F138" s="97">
        <f>$F$9</f>
        <v>42155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3" t="str">
        <f>$B$12</f>
        <v>Национален осигурителен институт - Държавно обществено осигуряване</v>
      </c>
      <c r="C141" s="1644"/>
      <c r="D141" s="1644"/>
      <c r="E141" s="93" t="s">
        <v>1424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1425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1426</v>
      </c>
      <c r="K144" s="181">
        <v>1</v>
      </c>
    </row>
    <row r="145" spans="1:11" ht="21.75" thickBot="1">
      <c r="A145" s="117"/>
      <c r="B145" s="137"/>
      <c r="C145" s="138"/>
      <c r="D145" s="139" t="s">
        <v>1174</v>
      </c>
      <c r="E145" s="62" t="s">
        <v>1428</v>
      </c>
      <c r="F145" s="342" t="s">
        <v>1429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422</v>
      </c>
      <c r="E146" s="64">
        <v>2015</v>
      </c>
      <c r="F146" s="175" t="s">
        <v>1719</v>
      </c>
      <c r="G146" s="175" t="s">
        <v>1770</v>
      </c>
      <c r="H146" s="175" t="s">
        <v>1771</v>
      </c>
      <c r="I146" s="343" t="s">
        <v>1169</v>
      </c>
      <c r="J146" s="344" t="s">
        <v>1170</v>
      </c>
      <c r="K146" s="181">
        <v>1</v>
      </c>
    </row>
    <row r="147" spans="1:11" ht="21.75" thickBot="1">
      <c r="A147" s="117"/>
      <c r="B147" s="142"/>
      <c r="C147" s="143"/>
      <c r="D147" s="144" t="s">
        <v>1175</v>
      </c>
      <c r="E147" s="17" t="s">
        <v>972</v>
      </c>
      <c r="F147" s="17" t="s">
        <v>973</v>
      </c>
      <c r="G147" s="17" t="s">
        <v>1734</v>
      </c>
      <c r="H147" s="211" t="s">
        <v>1735</v>
      </c>
      <c r="I147" s="17" t="s">
        <v>1706</v>
      </c>
      <c r="J147" s="211" t="s">
        <v>1171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21558</v>
      </c>
      <c r="G148" s="148">
        <f t="shared" si="3"/>
        <v>21558</v>
      </c>
      <c r="H148" s="148">
        <f t="shared" si="3"/>
        <v>0</v>
      </c>
      <c r="I148" s="148">
        <f t="shared" si="3"/>
        <v>0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2" t="str">
        <f>$B$7</f>
        <v>ОТЧЕТНИ ДАННИ ПО ЕБК ЗА СМЕТКИТЕ ЗА СРЕДСТВАТА ОТ ЕВРОПЕЙСКИЯ СЪЮЗ - ДЕС</v>
      </c>
      <c r="C152" s="1653"/>
      <c r="D152" s="165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1423</v>
      </c>
      <c r="F153" s="94" t="s">
        <v>466</v>
      </c>
      <c r="K153" s="181">
        <v>1</v>
      </c>
    </row>
    <row r="154" spans="1:11" ht="38.25" customHeight="1" thickBot="1">
      <c r="A154" s="117"/>
      <c r="B154" s="1643">
        <f>$B$9</f>
        <v>0</v>
      </c>
      <c r="C154" s="1644"/>
      <c r="D154" s="1644"/>
      <c r="E154" s="96">
        <f>$E$9</f>
        <v>42005</v>
      </c>
      <c r="F154" s="97">
        <f>$F$9</f>
        <v>42155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3" t="str">
        <f>$B$12</f>
        <v>Национален осигурителен институт - Държавно обществено осигуряване</v>
      </c>
      <c r="C157" s="1644"/>
      <c r="D157" s="1644"/>
      <c r="E157" s="93" t="s">
        <v>1424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1425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1426</v>
      </c>
      <c r="K160" s="181">
        <v>1</v>
      </c>
    </row>
    <row r="161" spans="1:11" ht="21.75" thickBot="1">
      <c r="A161" s="117"/>
      <c r="B161" s="126"/>
      <c r="C161" s="1618" t="s">
        <v>1704</v>
      </c>
      <c r="D161" s="1619"/>
      <c r="E161" s="62" t="s">
        <v>1428</v>
      </c>
      <c r="F161" s="342" t="s">
        <v>1429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520</v>
      </c>
      <c r="C162" s="1620" t="s">
        <v>1739</v>
      </c>
      <c r="D162" s="1621"/>
      <c r="E162" s="64">
        <v>2015</v>
      </c>
      <c r="F162" s="175" t="s">
        <v>1719</v>
      </c>
      <c r="G162" s="175" t="s">
        <v>1770</v>
      </c>
      <c r="H162" s="175" t="s">
        <v>1771</v>
      </c>
      <c r="I162" s="343" t="s">
        <v>1169</v>
      </c>
      <c r="J162" s="344" t="s">
        <v>1170</v>
      </c>
      <c r="K162" s="181">
        <v>1</v>
      </c>
    </row>
    <row r="163" spans="1:11" ht="21.75" thickBot="1">
      <c r="A163" s="117">
        <v>1</v>
      </c>
      <c r="B163" s="153"/>
      <c r="C163" s="1616" t="s">
        <v>1705</v>
      </c>
      <c r="D163" s="1617"/>
      <c r="E163" s="17" t="s">
        <v>972</v>
      </c>
      <c r="F163" s="17" t="s">
        <v>973</v>
      </c>
      <c r="G163" s="17" t="s">
        <v>1734</v>
      </c>
      <c r="H163" s="211" t="s">
        <v>1735</v>
      </c>
      <c r="I163" s="17" t="s">
        <v>1706</v>
      </c>
      <c r="J163" s="211" t="s">
        <v>1171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4" t="s">
        <v>423</v>
      </c>
      <c r="D164" s="1665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0" t="s">
        <v>426</v>
      </c>
      <c r="D165" s="1615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0" t="s">
        <v>429</v>
      </c>
      <c r="D166" s="1615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59" t="s">
        <v>432</v>
      </c>
      <c r="D167" s="1627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0" t="s">
        <v>439</v>
      </c>
      <c r="D168" s="1661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2" t="s">
        <v>1743</v>
      </c>
      <c r="D169" s="1623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6" t="s">
        <v>1744</v>
      </c>
      <c r="D170" s="1651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6" t="s">
        <v>745</v>
      </c>
      <c r="D171" s="1651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7" t="s">
        <v>1745</v>
      </c>
      <c r="D172" s="1658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2" t="s">
        <v>754</v>
      </c>
      <c r="D173" s="1623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2" t="s">
        <v>758</v>
      </c>
      <c r="D174" s="1623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6" t="s">
        <v>978</v>
      </c>
      <c r="D175" s="1651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6" t="s">
        <v>1150</v>
      </c>
      <c r="D176" s="1651"/>
      <c r="E176" s="193">
        <f>OTCHET!$E512</f>
        <v>0</v>
      </c>
      <c r="F176" s="194">
        <f>OTCHET!$F512</f>
        <v>-21558</v>
      </c>
      <c r="G176" s="123">
        <f>OTCHET!$G512</f>
        <v>-21558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6" t="s">
        <v>1826</v>
      </c>
      <c r="D177" s="1627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22" t="s">
        <v>766</v>
      </c>
      <c r="D178" s="1623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6" t="s">
        <v>1151</v>
      </c>
      <c r="D179" s="1624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37" t="s">
        <v>1746</v>
      </c>
      <c r="D180" s="1651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2" t="s">
        <v>1747</v>
      </c>
      <c r="D181" s="1623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37" t="s">
        <v>1748</v>
      </c>
      <c r="D182" s="1638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37" t="s">
        <v>1749</v>
      </c>
      <c r="D183" s="1651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54" t="s">
        <v>461</v>
      </c>
      <c r="D184" s="1655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0" t="s">
        <v>1176</v>
      </c>
      <c r="D185" s="1621"/>
      <c r="E185" s="87">
        <f>OTCHET!$E585</f>
        <v>0</v>
      </c>
      <c r="F185" s="87">
        <f>OTCHET!$F585</f>
        <v>-21558</v>
      </c>
      <c r="G185" s="87">
        <f>OTCHET!$G585</f>
        <v>-21558</v>
      </c>
      <c r="H185" s="87">
        <f>OTCHET!$H585</f>
        <v>0</v>
      </c>
      <c r="I185" s="87">
        <f>OTCHET!$I585</f>
        <v>0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2" t="str">
        <f>$B$7</f>
        <v>ОТЧЕТНИ ДАННИ ПО ЕБК ЗА СМЕТКИТЕ ЗА СРЕДСТВАТА ОТ ЕВРОПЕЙСКИЯ СЪЮЗ - ДЕС</v>
      </c>
      <c r="C189" s="1653"/>
      <c r="D189" s="165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1423</v>
      </c>
      <c r="F190" s="94" t="s">
        <v>466</v>
      </c>
      <c r="G190" s="70"/>
      <c r="K190" s="180">
        <v>1</v>
      </c>
    </row>
    <row r="191" spans="2:11" ht="21.75" thickBot="1">
      <c r="B191" s="1643">
        <f>$B$9</f>
        <v>0</v>
      </c>
      <c r="C191" s="1644"/>
      <c r="D191" s="1644"/>
      <c r="E191" s="96">
        <f>$E$9</f>
        <v>42005</v>
      </c>
      <c r="F191" s="97">
        <f>$F$9</f>
        <v>42155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3" t="str">
        <f>$B$12</f>
        <v>Национален осигурителен институт - Държавно обществено осигуряване</v>
      </c>
      <c r="C194" s="1644"/>
      <c r="D194" s="1644"/>
      <c r="E194" s="93" t="s">
        <v>1424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1425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1426</v>
      </c>
      <c r="K197" s="180">
        <v>1</v>
      </c>
    </row>
    <row r="198" spans="2:11" ht="21.75" thickBot="1">
      <c r="B198" s="167" t="s">
        <v>520</v>
      </c>
      <c r="C198" s="1641" t="s">
        <v>1750</v>
      </c>
      <c r="D198" s="1621"/>
      <c r="E198" s="62" t="s">
        <v>1428</v>
      </c>
      <c r="F198" s="342" t="s">
        <v>1429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2"/>
      <c r="D199" s="1619"/>
      <c r="E199" s="64">
        <v>2015</v>
      </c>
      <c r="F199" s="175" t="s">
        <v>1719</v>
      </c>
      <c r="G199" s="175" t="s">
        <v>1770</v>
      </c>
      <c r="H199" s="175" t="s">
        <v>1771</v>
      </c>
      <c r="I199" s="343" t="s">
        <v>1169</v>
      </c>
      <c r="J199" s="344" t="s">
        <v>1170</v>
      </c>
      <c r="K199" s="180">
        <v>1</v>
      </c>
    </row>
    <row r="200" spans="2:11" ht="21">
      <c r="B200" s="169" t="s">
        <v>1751</v>
      </c>
      <c r="C200" s="1649" t="s">
        <v>1752</v>
      </c>
      <c r="D200" s="1650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1753</v>
      </c>
      <c r="C201" s="1634" t="s">
        <v>1754</v>
      </c>
      <c r="D201" s="1635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1755</v>
      </c>
      <c r="C202" s="1634" t="s">
        <v>1756</v>
      </c>
      <c r="D202" s="1635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1757</v>
      </c>
      <c r="C203" s="1645" t="s">
        <v>1758</v>
      </c>
      <c r="D203" s="1646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1759</v>
      </c>
      <c r="C204" s="1647" t="s">
        <v>1760</v>
      </c>
      <c r="D204" s="1648"/>
      <c r="E204" s="202">
        <f>SUMIF(OTCHET!L:L,5,OTCHET!E:E)</f>
        <v>0</v>
      </c>
      <c r="F204" s="202">
        <f>SUMIF(OTCHET!L:L,5,OTCHET!F:F)</f>
        <v>4941</v>
      </c>
      <c r="G204" s="202">
        <f>SUMIF(OTCHET!L:L,5,OTCHET!G:G)</f>
        <v>4941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1761</v>
      </c>
      <c r="C205" s="1636" t="s">
        <v>1762</v>
      </c>
      <c r="D205" s="1636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1763</v>
      </c>
      <c r="C206" s="1630" t="s">
        <v>1764</v>
      </c>
      <c r="D206" s="1631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1765</v>
      </c>
      <c r="C207" s="1630" t="s">
        <v>1766</v>
      </c>
      <c r="D207" s="1631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1767</v>
      </c>
      <c r="C208" s="1632" t="s">
        <v>1768</v>
      </c>
      <c r="D208" s="1633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39" t="s">
        <v>1769</v>
      </c>
      <c r="D209" s="1640"/>
      <c r="E209" s="172">
        <f aca="true" t="shared" si="5" ref="E209:J209">SUM(E200:E208)</f>
        <v>0</v>
      </c>
      <c r="F209" s="172">
        <f t="shared" si="5"/>
        <v>4941</v>
      </c>
      <c r="G209" s="172">
        <f t="shared" si="5"/>
        <v>4941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200:D200"/>
    <mergeCell ref="C179:D179"/>
    <mergeCell ref="C180:D180"/>
    <mergeCell ref="B189:D189"/>
    <mergeCell ref="B194:D194"/>
    <mergeCell ref="C183:D183"/>
    <mergeCell ref="C184:D18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7:D207"/>
    <mergeCell ref="C208:D208"/>
    <mergeCell ref="C201:D201"/>
    <mergeCell ref="C202:D202"/>
    <mergeCell ref="C205:D205"/>
    <mergeCell ref="C204:D204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581">
      <selection activeCell="H593" sqref="H593:J593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963</v>
      </c>
      <c r="C1" s="1" t="s">
        <v>965</v>
      </c>
      <c r="D1" s="2" t="s">
        <v>966</v>
      </c>
      <c r="E1" s="1" t="s">
        <v>967</v>
      </c>
      <c r="F1" s="1" t="s">
        <v>968</v>
      </c>
      <c r="G1" s="1" t="s">
        <v>968</v>
      </c>
      <c r="H1" s="1" t="s">
        <v>968</v>
      </c>
      <c r="I1" s="1" t="s">
        <v>968</v>
      </c>
      <c r="J1" s="1" t="s">
        <v>968</v>
      </c>
      <c r="K1" s="3" t="s">
        <v>969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1422</v>
      </c>
      <c r="F5" s="346" t="s">
        <v>1422</v>
      </c>
      <c r="G5" s="346" t="s">
        <v>1422</v>
      </c>
      <c r="H5" s="346" t="s">
        <v>1422</v>
      </c>
      <c r="I5" s="346" t="s">
        <v>1422</v>
      </c>
      <c r="J5" s="346" t="s">
        <v>1422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1422</v>
      </c>
      <c r="G6" s="346" t="s">
        <v>1422</v>
      </c>
      <c r="H6" s="346" t="s">
        <v>1422</v>
      </c>
      <c r="I6" s="346" t="s">
        <v>1422</v>
      </c>
      <c r="J6" s="346" t="s">
        <v>1422</v>
      </c>
      <c r="K6" s="346">
        <v>1</v>
      </c>
      <c r="L6" s="518"/>
    </row>
    <row r="7" spans="1:12" ht="15">
      <c r="A7" s="346"/>
      <c r="B7" s="1759" t="str">
        <f>VLOOKUP(E15,SMETKA,2,FALSE)</f>
        <v>ОТЧЕТНИ ДАННИ ПО ЕБК ЗА СМЕТКИТЕ ЗА СРЕДСТВАТА ОТ ЕВРОПЕЙСКИЯ СЪЮЗ - ДЕС</v>
      </c>
      <c r="C7" s="1760"/>
      <c r="D7" s="1760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536</v>
      </c>
      <c r="F8" s="1206" t="s">
        <v>466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61"/>
      <c r="C9" s="1762"/>
      <c r="D9" s="1763"/>
      <c r="E9" s="1137">
        <v>42005</v>
      </c>
      <c r="F9" s="1138">
        <v>42155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538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43" t="str">
        <f>VLOOKUP(F12,PRBK,2,FALSE)</f>
        <v>Национален осигурителен институт - Държавно обществено осигуряване</v>
      </c>
      <c r="C12" s="1744"/>
      <c r="D12" s="1745"/>
      <c r="E12" s="1598" t="s">
        <v>1349</v>
      </c>
      <c r="F12" s="1210" t="s">
        <v>1783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537</v>
      </c>
      <c r="C13" s="346"/>
      <c r="D13" s="362"/>
      <c r="E13" s="1209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09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1" t="s">
        <v>1338</v>
      </c>
      <c r="E15" s="1351">
        <v>96</v>
      </c>
      <c r="F15" s="1573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1426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1212</v>
      </c>
      <c r="E19" s="443" t="s">
        <v>1428</v>
      </c>
      <c r="F19" s="450" t="s">
        <v>1211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520</v>
      </c>
      <c r="C20" s="467" t="s">
        <v>1430</v>
      </c>
      <c r="D20" s="468" t="s">
        <v>1210</v>
      </c>
      <c r="E20" s="469">
        <v>2015</v>
      </c>
      <c r="F20" s="470" t="s">
        <v>1209</v>
      </c>
      <c r="G20" s="458" t="s">
        <v>1208</v>
      </c>
      <c r="H20" s="459" t="s">
        <v>1720</v>
      </c>
      <c r="I20" s="459" t="s">
        <v>1197</v>
      </c>
      <c r="J20" s="460" t="s">
        <v>1198</v>
      </c>
      <c r="K20" s="4">
        <v>1</v>
      </c>
      <c r="L20" s="541"/>
    </row>
    <row r="21" spans="1:12" ht="18.75">
      <c r="A21" s="543"/>
      <c r="B21" s="461"/>
      <c r="C21" s="462"/>
      <c r="D21" s="463" t="s">
        <v>1431</v>
      </c>
      <c r="E21" s="464" t="s">
        <v>972</v>
      </c>
      <c r="F21" s="465" t="s">
        <v>973</v>
      </c>
      <c r="G21" s="454" t="s">
        <v>1734</v>
      </c>
      <c r="H21" s="455" t="s">
        <v>1735</v>
      </c>
      <c r="I21" s="456" t="s">
        <v>1706</v>
      </c>
      <c r="J21" s="457" t="s">
        <v>1171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64" t="s">
        <v>1432</v>
      </c>
      <c r="D22" s="1765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1433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1434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1435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971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1775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66" t="s">
        <v>1436</v>
      </c>
      <c r="D28" s="1767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1437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1438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1439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1440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66" t="s">
        <v>1441</v>
      </c>
      <c r="D33" s="1767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1442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1443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1199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1444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1776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66" t="s">
        <v>1166</v>
      </c>
      <c r="D39" s="1767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1445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1446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1447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1448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1449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1450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1451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1452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1453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1454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1455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1456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1457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1458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1459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1460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1461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1462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1463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1464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1465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1466</v>
      </c>
      <c r="D61" s="379"/>
      <c r="E61" s="380"/>
      <c r="F61" s="381">
        <f>G61+H61+I61+J61</f>
        <v>0</v>
      </c>
      <c r="G61" s="1408"/>
      <c r="H61" s="1409"/>
      <c r="I61" s="1409"/>
      <c r="J61" s="1410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1467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1468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1469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1470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1471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1472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1473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1474</v>
      </c>
      <c r="D69" s="379"/>
      <c r="E69" s="380"/>
      <c r="F69" s="381">
        <f t="shared" si="9"/>
        <v>0</v>
      </c>
      <c r="G69" s="1408"/>
      <c r="H69" s="1409"/>
      <c r="I69" s="1409"/>
      <c r="J69" s="1410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1475</v>
      </c>
      <c r="D70" s="379"/>
      <c r="E70" s="380"/>
      <c r="F70" s="381">
        <f t="shared" si="9"/>
        <v>0</v>
      </c>
      <c r="G70" s="1408"/>
      <c r="H70" s="1409"/>
      <c r="I70" s="1409"/>
      <c r="J70" s="1410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1476</v>
      </c>
      <c r="D71" s="379"/>
      <c r="E71" s="380"/>
      <c r="F71" s="381">
        <f t="shared" si="9"/>
        <v>0</v>
      </c>
      <c r="G71" s="1408"/>
      <c r="H71" s="1409"/>
      <c r="I71" s="1409"/>
      <c r="J71" s="1410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1477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1478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1479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1480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1481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1482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1483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1484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1485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1486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1487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1488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1489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1490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1491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1492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1493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1058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1059</v>
      </c>
      <c r="D90" s="379"/>
      <c r="E90" s="380"/>
      <c r="F90" s="381">
        <f>G90+H90+I90+J90</f>
        <v>0</v>
      </c>
      <c r="G90" s="1408"/>
      <c r="H90" s="1409"/>
      <c r="I90" s="1409"/>
      <c r="J90" s="1410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1060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1061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1062</v>
      </c>
      <c r="D93" s="352" t="s">
        <v>1063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1064</v>
      </c>
      <c r="D94" s="352" t="s">
        <v>1065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1066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1067</v>
      </c>
      <c r="D96" s="352" t="s">
        <v>1068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1069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1070</v>
      </c>
      <c r="D98" s="352" t="s">
        <v>1071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1072</v>
      </c>
      <c r="D99" s="352" t="s">
        <v>1498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1499</v>
      </c>
      <c r="D100" s="352" t="s">
        <v>1500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1501</v>
      </c>
      <c r="D101" s="352" t="s">
        <v>1502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1503</v>
      </c>
      <c r="D102" s="352" t="s">
        <v>1504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1505</v>
      </c>
      <c r="D103" s="395" t="s">
        <v>1506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1507</v>
      </c>
      <c r="D104" s="396" t="s">
        <v>1508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1509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1510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1511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235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1190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1513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1172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1514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1515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1164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1516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1517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1518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1519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1520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553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1522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91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92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93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94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95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96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97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236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98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99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100</v>
      </c>
      <c r="D132" s="379"/>
      <c r="E132" s="380"/>
      <c r="F132" s="381">
        <f t="shared" si="19"/>
        <v>0</v>
      </c>
      <c r="G132" s="1408"/>
      <c r="H132" s="1409"/>
      <c r="I132" s="1409"/>
      <c r="J132" s="1410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101</v>
      </c>
      <c r="D133" s="379"/>
      <c r="E133" s="380"/>
      <c r="F133" s="381">
        <f t="shared" si="19"/>
        <v>0</v>
      </c>
      <c r="G133" s="1408"/>
      <c r="H133" s="1409"/>
      <c r="I133" s="1409"/>
      <c r="J133" s="1410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102</v>
      </c>
      <c r="C134" s="378" t="s">
        <v>590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591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592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593</v>
      </c>
      <c r="D137" s="379"/>
      <c r="E137" s="380">
        <f aca="true" t="shared" si="21" ref="E137:J137">SUM(E138:E145)</f>
        <v>0</v>
      </c>
      <c r="F137" s="381">
        <f t="shared" si="21"/>
        <v>26499</v>
      </c>
      <c r="G137" s="678">
        <f t="shared" si="21"/>
        <v>26499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1200</v>
      </c>
      <c r="E138" s="685"/>
      <c r="F138" s="686">
        <f aca="true" t="shared" si="22" ref="F138:F145">G138+H138+I138+J138</f>
        <v>26499</v>
      </c>
      <c r="G138" s="608">
        <v>26499</v>
      </c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1201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1202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1203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1204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1205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1207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1206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237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1810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1811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1812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1813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1814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1815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1816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1817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1217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1218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1324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1219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1220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1221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1222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1223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1224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3" t="s">
        <v>526</v>
      </c>
      <c r="C164" s="1444" t="s">
        <v>103</v>
      </c>
      <c r="D164" s="1445" t="s">
        <v>1213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26499</v>
      </c>
      <c r="G164" s="682">
        <f t="shared" si="27"/>
        <v>26499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4"/>
      <c r="C165" s="1446"/>
      <c r="D165" s="1447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4"/>
      <c r="C166" s="1446"/>
      <c r="D166" s="1447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48"/>
      <c r="C167" s="1448"/>
      <c r="D167" s="1449"/>
      <c r="E167" s="1450"/>
      <c r="F167" s="1450"/>
      <c r="G167" s="1451"/>
      <c r="H167" s="1451"/>
      <c r="I167" s="1451"/>
      <c r="J167" s="1451"/>
      <c r="K167" s="346">
        <v>1</v>
      </c>
      <c r="L167" s="518"/>
    </row>
    <row r="168" spans="1:12" s="416" customFormat="1" ht="15.75">
      <c r="A168" s="361"/>
      <c r="B168" s="843"/>
      <c r="C168" s="1189"/>
      <c r="D168" s="1217"/>
      <c r="E168" s="1230"/>
      <c r="F168" s="1230"/>
      <c r="G168" s="844"/>
      <c r="H168" s="844"/>
      <c r="I168" s="844"/>
      <c r="J168" s="844"/>
      <c r="K168" s="346">
        <v>1</v>
      </c>
      <c r="L168" s="1435"/>
    </row>
    <row r="169" spans="1:12" s="416" customFormat="1" ht="20.25" customHeight="1">
      <c r="A169" s="361"/>
      <c r="B169" s="1708" t="str">
        <f>$B$7</f>
        <v>ОТЧЕТНИ ДАННИ ПО ЕБК ЗА СМЕТКИТЕ ЗА СРЕДСТВАТА ОТ ЕВРОПЕЙСКИЯ СЪЮЗ - ДЕС</v>
      </c>
      <c r="C169" s="1709"/>
      <c r="D169" s="1709"/>
      <c r="E169" s="1230"/>
      <c r="F169" s="1230"/>
      <c r="G169" s="844"/>
      <c r="H169" s="844"/>
      <c r="I169" s="844"/>
      <c r="J169" s="1216"/>
      <c r="K169" s="346">
        <v>1</v>
      </c>
      <c r="L169" s="1435"/>
    </row>
    <row r="170" spans="1:12" s="416" customFormat="1" ht="18.75" customHeight="1">
      <c r="A170" s="361"/>
      <c r="B170" s="843"/>
      <c r="C170" s="1189"/>
      <c r="D170" s="1217"/>
      <c r="E170" s="1218" t="s">
        <v>536</v>
      </c>
      <c r="F170" s="1218" t="s">
        <v>466</v>
      </c>
      <c r="G170" s="844"/>
      <c r="H170" s="844"/>
      <c r="I170" s="844"/>
      <c r="J170" s="844"/>
      <c r="K170" s="346">
        <v>1</v>
      </c>
      <c r="L170" s="1435"/>
    </row>
    <row r="171" spans="1:12" s="416" customFormat="1" ht="27" customHeight="1">
      <c r="A171" s="361"/>
      <c r="B171" s="1710">
        <f>$B$9</f>
        <v>0</v>
      </c>
      <c r="C171" s="1711"/>
      <c r="D171" s="1712"/>
      <c r="E171" s="1137">
        <f>$E$9</f>
        <v>42005</v>
      </c>
      <c r="F171" s="1222">
        <f>$F$9</f>
        <v>42155</v>
      </c>
      <c r="G171" s="844"/>
      <c r="H171" s="844"/>
      <c r="I171" s="844"/>
      <c r="J171" s="844"/>
      <c r="K171" s="346">
        <v>1</v>
      </c>
      <c r="L171" s="1435"/>
    </row>
    <row r="172" spans="1:12" s="416" customFormat="1" ht="15">
      <c r="A172" s="361"/>
      <c r="B172" s="1223" t="str">
        <f>$B$10</f>
        <v>                                                            (наименование на разпоредителя с бюджет)</v>
      </c>
      <c r="C172" s="843"/>
      <c r="D172" s="1192"/>
      <c r="E172" s="1224"/>
      <c r="F172" s="1224"/>
      <c r="G172" s="844"/>
      <c r="H172" s="844"/>
      <c r="I172" s="844"/>
      <c r="J172" s="844"/>
      <c r="K172" s="346">
        <v>1</v>
      </c>
      <c r="L172" s="1435"/>
    </row>
    <row r="173" spans="1:12" s="416" customFormat="1" ht="5.25" customHeight="1">
      <c r="A173" s="361"/>
      <c r="B173" s="1223"/>
      <c r="C173" s="843"/>
      <c r="D173" s="1192"/>
      <c r="E173" s="1223"/>
      <c r="F173" s="843"/>
      <c r="G173" s="844"/>
      <c r="H173" s="844"/>
      <c r="I173" s="844"/>
      <c r="J173" s="844"/>
      <c r="K173" s="346">
        <v>1</v>
      </c>
      <c r="L173" s="1435"/>
    </row>
    <row r="174" spans="1:12" s="416" customFormat="1" ht="27" customHeight="1">
      <c r="A174" s="5"/>
      <c r="B174" s="1743" t="str">
        <f>$B$12</f>
        <v>Национален осигурителен институт - Държавно обществено осигуряване</v>
      </c>
      <c r="C174" s="1744"/>
      <c r="D174" s="1745"/>
      <c r="E174" s="1225" t="s">
        <v>1196</v>
      </c>
      <c r="F174" s="1348" t="str">
        <f>$F$12</f>
        <v>5500</v>
      </c>
      <c r="G174" s="844"/>
      <c r="H174" s="844"/>
      <c r="I174" s="844"/>
      <c r="J174" s="844"/>
      <c r="K174" s="4">
        <v>1</v>
      </c>
      <c r="L174" s="1435"/>
    </row>
    <row r="175" spans="1:12" s="416" customFormat="1" ht="15.75">
      <c r="A175" s="361"/>
      <c r="B175" s="1228" t="str">
        <f>$B$13</f>
        <v>                                             (наименование на първостепенния разпоредител с бюджет)</v>
      </c>
      <c r="C175" s="843"/>
      <c r="D175" s="1192"/>
      <c r="E175" s="1439"/>
      <c r="F175" s="1440"/>
      <c r="G175" s="1224"/>
      <c r="H175" s="844"/>
      <c r="I175" s="844"/>
      <c r="J175" s="844"/>
      <c r="K175" s="346">
        <v>1</v>
      </c>
      <c r="L175" s="1435"/>
    </row>
    <row r="176" spans="1:12" s="416" customFormat="1" ht="21.75" customHeight="1">
      <c r="A176" s="5"/>
      <c r="B176" s="1231"/>
      <c r="C176" s="844"/>
      <c r="D176" s="1232" t="s">
        <v>1338</v>
      </c>
      <c r="E176" s="1233">
        <f>$E$15</f>
        <v>96</v>
      </c>
      <c r="F176" s="1573" t="str">
        <f>$F$15</f>
        <v>СЕС - ДЕС</v>
      </c>
      <c r="G176" s="1224"/>
      <c r="H176" s="1234"/>
      <c r="I176" s="844"/>
      <c r="J176" s="1234"/>
      <c r="K176" s="346">
        <v>1</v>
      </c>
      <c r="L176" s="1435"/>
    </row>
    <row r="177" spans="1:12" s="416" customFormat="1" ht="16.5" thickBot="1">
      <c r="A177" s="361"/>
      <c r="B177" s="1441"/>
      <c r="C177" s="1441"/>
      <c r="D177" s="1442"/>
      <c r="E177" s="1230"/>
      <c r="F177" s="1235"/>
      <c r="G177" s="1236"/>
      <c r="H177" s="1236"/>
      <c r="I177" s="1236"/>
      <c r="J177" s="1237" t="s">
        <v>1426</v>
      </c>
      <c r="K177" s="346">
        <v>1</v>
      </c>
      <c r="L177" s="1435"/>
    </row>
    <row r="178" spans="1:12" s="476" customFormat="1" ht="21.75" customHeight="1">
      <c r="A178" s="474"/>
      <c r="B178" s="1452"/>
      <c r="C178" s="1453"/>
      <c r="D178" s="1454" t="s">
        <v>105</v>
      </c>
      <c r="E178" s="1241" t="s">
        <v>1428</v>
      </c>
      <c r="F178" s="537" t="s">
        <v>1211</v>
      </c>
      <c r="G178" s="1242"/>
      <c r="H178" s="1243"/>
      <c r="I178" s="1242"/>
      <c r="J178" s="1244"/>
      <c r="K178" s="475">
        <v>1</v>
      </c>
      <c r="L178" s="1436"/>
    </row>
    <row r="179" spans="1:12" s="416" customFormat="1" ht="48" thickBot="1">
      <c r="A179" s="5"/>
      <c r="B179" s="1245" t="s">
        <v>520</v>
      </c>
      <c r="C179" s="1246" t="s">
        <v>1430</v>
      </c>
      <c r="D179" s="1455" t="s">
        <v>955</v>
      </c>
      <c r="E179" s="1248">
        <v>2015</v>
      </c>
      <c r="F179" s="538" t="s">
        <v>1209</v>
      </c>
      <c r="G179" s="1249" t="s">
        <v>1208</v>
      </c>
      <c r="H179" s="1250" t="s">
        <v>1720</v>
      </c>
      <c r="I179" s="1251" t="s">
        <v>1197</v>
      </c>
      <c r="J179" s="1252" t="s">
        <v>1198</v>
      </c>
      <c r="K179" s="4">
        <v>1</v>
      </c>
      <c r="L179" s="1435"/>
    </row>
    <row r="180" spans="1:12" s="416" customFormat="1" ht="18">
      <c r="A180" s="5"/>
      <c r="B180" s="1253"/>
      <c r="C180" s="1456"/>
      <c r="D180" s="1457" t="s">
        <v>106</v>
      </c>
      <c r="E180" s="517" t="s">
        <v>972</v>
      </c>
      <c r="F180" s="517" t="s">
        <v>973</v>
      </c>
      <c r="G180" s="520" t="s">
        <v>1734</v>
      </c>
      <c r="H180" s="521" t="s">
        <v>1735</v>
      </c>
      <c r="I180" s="521" t="s">
        <v>1706</v>
      </c>
      <c r="J180" s="522" t="s">
        <v>1171</v>
      </c>
      <c r="K180" s="4">
        <v>1</v>
      </c>
      <c r="L180" s="1435"/>
    </row>
    <row r="181" spans="1:12" s="416" customFormat="1" ht="15" customHeight="1">
      <c r="A181" s="5"/>
      <c r="B181" s="1458"/>
      <c r="C181" s="1459"/>
      <c r="D181" s="1460"/>
      <c r="E181" s="693"/>
      <c r="F181" s="693"/>
      <c r="G181" s="439"/>
      <c r="H181" s="439"/>
      <c r="I181" s="439"/>
      <c r="J181" s="440"/>
      <c r="K181" s="4">
        <v>1</v>
      </c>
      <c r="L181" s="1435"/>
    </row>
    <row r="182" spans="1:26" s="408" customFormat="1" ht="18" customHeight="1">
      <c r="A182" s="9">
        <v>5</v>
      </c>
      <c r="B182" s="1266">
        <v>100</v>
      </c>
      <c r="C182" s="1730" t="s">
        <v>107</v>
      </c>
      <c r="D182" s="1724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37" t="s">
        <v>1284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67"/>
      <c r="C183" s="1268">
        <v>101</v>
      </c>
      <c r="D183" s="1269" t="s">
        <v>108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37" t="s">
        <v>1284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67"/>
      <c r="C184" s="1270">
        <v>102</v>
      </c>
      <c r="D184" s="1271" t="s">
        <v>109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37" t="s">
        <v>1285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6">
        <v>200</v>
      </c>
      <c r="C185" s="1726" t="s">
        <v>110</v>
      </c>
      <c r="D185" s="1726"/>
      <c r="E185" s="523">
        <f aca="true" t="shared" si="30" ref="E185:J185">SUMIF($B$595:$B$12264,$B185,E$595:E$12264)</f>
        <v>0</v>
      </c>
      <c r="F185" s="524">
        <f t="shared" si="30"/>
        <v>0</v>
      </c>
      <c r="G185" s="641">
        <f t="shared" si="30"/>
        <v>0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37" t="s">
        <v>1286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2"/>
      <c r="C186" s="1268">
        <v>201</v>
      </c>
      <c r="D186" s="1269" t="s">
        <v>111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37" t="s">
        <v>1287</v>
      </c>
    </row>
    <row r="187" spans="1:26" ht="18" customHeight="1">
      <c r="A187" s="10">
        <v>45</v>
      </c>
      <c r="B187" s="1273"/>
      <c r="C187" s="1274">
        <v>202</v>
      </c>
      <c r="D187" s="1275" t="s">
        <v>112</v>
      </c>
      <c r="E187" s="688">
        <f t="shared" si="31"/>
        <v>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37" t="s">
        <v>1288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6"/>
      <c r="C188" s="1274">
        <v>205</v>
      </c>
      <c r="D188" s="1275" t="s">
        <v>1582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37" t="s">
        <v>1289</v>
      </c>
    </row>
    <row r="189" spans="1:12" ht="18" customHeight="1">
      <c r="A189" s="10">
        <v>55</v>
      </c>
      <c r="B189" s="1276"/>
      <c r="C189" s="1274">
        <v>208</v>
      </c>
      <c r="D189" s="1277" t="s">
        <v>1583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37" t="s">
        <v>1290</v>
      </c>
    </row>
    <row r="190" spans="1:12" ht="18" customHeight="1">
      <c r="A190" s="10">
        <v>60</v>
      </c>
      <c r="B190" s="1272"/>
      <c r="C190" s="1270">
        <v>209</v>
      </c>
      <c r="D190" s="1278" t="s">
        <v>1584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37" t="s">
        <v>1291</v>
      </c>
    </row>
    <row r="191" spans="1:26" s="408" customFormat="1" ht="18.75" customHeight="1">
      <c r="A191" s="9">
        <v>65</v>
      </c>
      <c r="B191" s="1266">
        <v>500</v>
      </c>
      <c r="C191" s="1727" t="s">
        <v>1585</v>
      </c>
      <c r="D191" s="1727"/>
      <c r="E191" s="523">
        <f aca="true" t="shared" si="32" ref="E191:J191">SUMIF($B$595:$B$12264,$B191,E$595:E$12264)</f>
        <v>0</v>
      </c>
      <c r="F191" s="524">
        <f t="shared" si="32"/>
        <v>0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0</v>
      </c>
      <c r="K191" s="7">
        <v>1</v>
      </c>
      <c r="L191" s="1437" t="s">
        <v>1292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2"/>
      <c r="C192" s="1279">
        <v>551</v>
      </c>
      <c r="D192" s="1280" t="s">
        <v>1586</v>
      </c>
      <c r="E192" s="686">
        <f aca="true" t="shared" si="33" ref="E192:J196">SUMIF($C$595:$C$12264,$C192,E$595:E$12264)</f>
        <v>0</v>
      </c>
      <c r="F192" s="694">
        <f t="shared" si="33"/>
        <v>0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0</v>
      </c>
      <c r="K192" s="4">
        <v>1</v>
      </c>
      <c r="L192" s="1437" t="s">
        <v>1287</v>
      </c>
    </row>
    <row r="193" spans="1:26" ht="18.75" customHeight="1">
      <c r="A193" s="10">
        <v>75</v>
      </c>
      <c r="B193" s="1272"/>
      <c r="C193" s="1281">
        <f>C192+1</f>
        <v>552</v>
      </c>
      <c r="D193" s="1282" t="s">
        <v>543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37" t="s">
        <v>1293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3"/>
      <c r="C194" s="1281">
        <v>560</v>
      </c>
      <c r="D194" s="1284" t="s">
        <v>1588</v>
      </c>
      <c r="E194" s="688">
        <f t="shared" si="33"/>
        <v>0</v>
      </c>
      <c r="F194" s="696">
        <f t="shared" si="33"/>
        <v>0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0</v>
      </c>
      <c r="K194" s="4">
        <v>1</v>
      </c>
      <c r="L194" s="1437" t="s">
        <v>1289</v>
      </c>
    </row>
    <row r="195" spans="1:12" ht="18.75" customHeight="1">
      <c r="A195" s="10">
        <v>85</v>
      </c>
      <c r="B195" s="1283"/>
      <c r="C195" s="1281">
        <v>580</v>
      </c>
      <c r="D195" s="1282" t="s">
        <v>1589</v>
      </c>
      <c r="E195" s="688">
        <f t="shared" si="33"/>
        <v>0</v>
      </c>
      <c r="F195" s="696">
        <f t="shared" si="33"/>
        <v>0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0</v>
      </c>
      <c r="K195" s="4">
        <v>1</v>
      </c>
      <c r="L195" s="1437" t="s">
        <v>1294</v>
      </c>
    </row>
    <row r="196" spans="1:12" ht="31.5">
      <c r="A196" s="10">
        <v>90</v>
      </c>
      <c r="B196" s="1272"/>
      <c r="C196" s="1285">
        <v>590</v>
      </c>
      <c r="D196" s="1286" t="s">
        <v>1590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37"/>
    </row>
    <row r="197" spans="1:26" s="408" customFormat="1" ht="18.75" customHeight="1">
      <c r="A197" s="9">
        <v>115</v>
      </c>
      <c r="B197" s="1266">
        <v>800</v>
      </c>
      <c r="C197" s="1728" t="s">
        <v>1591</v>
      </c>
      <c r="D197" s="1729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37" t="s">
        <v>1295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6">
        <v>1000</v>
      </c>
      <c r="C198" s="1726" t="s">
        <v>1592</v>
      </c>
      <c r="D198" s="1726"/>
      <c r="E198" s="525">
        <f t="shared" si="34"/>
        <v>0</v>
      </c>
      <c r="F198" s="526">
        <f t="shared" si="34"/>
        <v>4941</v>
      </c>
      <c r="G198" s="641">
        <f t="shared" si="34"/>
        <v>4941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37" t="s">
        <v>1287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3"/>
      <c r="C199" s="1268">
        <v>1011</v>
      </c>
      <c r="D199" s="1287" t="s">
        <v>1593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37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3"/>
      <c r="C200" s="1274">
        <v>1012</v>
      </c>
      <c r="D200" s="1275" t="s">
        <v>1594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37" t="s">
        <v>1284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3"/>
      <c r="C201" s="1274">
        <v>1013</v>
      </c>
      <c r="D201" s="1275" t="s">
        <v>1595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37" t="s">
        <v>1287</v>
      </c>
    </row>
    <row r="202" spans="1:12" ht="18.75" customHeight="1">
      <c r="A202" s="10">
        <v>145</v>
      </c>
      <c r="B202" s="1273"/>
      <c r="C202" s="1274">
        <v>1014</v>
      </c>
      <c r="D202" s="1275" t="s">
        <v>1596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37" t="s">
        <v>1297</v>
      </c>
    </row>
    <row r="203" spans="1:12" ht="18.75" customHeight="1">
      <c r="A203" s="10">
        <v>150</v>
      </c>
      <c r="B203" s="1273"/>
      <c r="C203" s="1274">
        <v>1015</v>
      </c>
      <c r="D203" s="1275" t="s">
        <v>1597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37" t="s">
        <v>1300</v>
      </c>
    </row>
    <row r="204" spans="1:12" ht="18.75" customHeight="1">
      <c r="A204" s="10">
        <v>155</v>
      </c>
      <c r="B204" s="1273"/>
      <c r="C204" s="1288">
        <v>1016</v>
      </c>
      <c r="D204" s="1289" t="s">
        <v>1598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37" t="s">
        <v>1296</v>
      </c>
    </row>
    <row r="205" spans="1:12" ht="18.75" customHeight="1">
      <c r="A205" s="10">
        <v>160</v>
      </c>
      <c r="B205" s="1267"/>
      <c r="C205" s="1290">
        <v>1020</v>
      </c>
      <c r="D205" s="1291" t="s">
        <v>1599</v>
      </c>
      <c r="E205" s="698">
        <f t="shared" si="35"/>
        <v>0</v>
      </c>
      <c r="F205" s="699">
        <f t="shared" si="35"/>
        <v>0</v>
      </c>
      <c r="G205" s="656">
        <f t="shared" si="35"/>
        <v>0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37" t="s">
        <v>1301</v>
      </c>
    </row>
    <row r="206" spans="1:12" ht="18.75" customHeight="1">
      <c r="A206" s="10">
        <v>165</v>
      </c>
      <c r="B206" s="1273"/>
      <c r="C206" s="1292">
        <v>1030</v>
      </c>
      <c r="D206" s="1293" t="s">
        <v>1600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38" t="s">
        <v>1289</v>
      </c>
    </row>
    <row r="207" spans="1:12" ht="18.75" customHeight="1">
      <c r="A207" s="10">
        <v>175</v>
      </c>
      <c r="B207" s="1273"/>
      <c r="C207" s="1290">
        <v>1051</v>
      </c>
      <c r="D207" s="1294" t="s">
        <v>1601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38"/>
    </row>
    <row r="208" spans="1:12" ht="18.75" customHeight="1">
      <c r="A208" s="10">
        <v>180</v>
      </c>
      <c r="B208" s="1273"/>
      <c r="C208" s="1274">
        <v>1052</v>
      </c>
      <c r="D208" s="1275" t="s">
        <v>1602</v>
      </c>
      <c r="E208" s="688">
        <f t="shared" si="35"/>
        <v>0</v>
      </c>
      <c r="F208" s="696">
        <f t="shared" si="35"/>
        <v>4927</v>
      </c>
      <c r="G208" s="650">
        <f t="shared" si="35"/>
        <v>4927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38"/>
    </row>
    <row r="209" spans="1:12" ht="18.75" customHeight="1">
      <c r="A209" s="10">
        <v>185</v>
      </c>
      <c r="B209" s="1273"/>
      <c r="C209" s="1292">
        <v>1053</v>
      </c>
      <c r="D209" s="1293" t="s">
        <v>527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37" t="s">
        <v>1284</v>
      </c>
    </row>
    <row r="210" spans="1:12" ht="18.75" customHeight="1">
      <c r="A210" s="10">
        <v>190</v>
      </c>
      <c r="B210" s="1273"/>
      <c r="C210" s="1290">
        <v>1062</v>
      </c>
      <c r="D210" s="1291" t="s">
        <v>1603</v>
      </c>
      <c r="E210" s="698">
        <f t="shared" si="36"/>
        <v>0</v>
      </c>
      <c r="F210" s="699">
        <f t="shared" si="36"/>
        <v>14</v>
      </c>
      <c r="G210" s="656">
        <f t="shared" si="36"/>
        <v>14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37" t="s">
        <v>1285</v>
      </c>
    </row>
    <row r="211" spans="1:12" ht="18.75" customHeight="1">
      <c r="A211" s="10">
        <v>200</v>
      </c>
      <c r="B211" s="1273"/>
      <c r="C211" s="1292">
        <v>1063</v>
      </c>
      <c r="D211" s="1295" t="s">
        <v>1163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37" t="s">
        <v>1286</v>
      </c>
    </row>
    <row r="212" spans="1:12" ht="18.75" customHeight="1">
      <c r="A212" s="10">
        <v>200</v>
      </c>
      <c r="B212" s="1273"/>
      <c r="C212" s="1296">
        <v>1069</v>
      </c>
      <c r="D212" s="1297" t="s">
        <v>1604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37" t="s">
        <v>1287</v>
      </c>
    </row>
    <row r="213" spans="1:12" ht="18.75" customHeight="1">
      <c r="A213" s="10">
        <v>205</v>
      </c>
      <c r="B213" s="1267"/>
      <c r="C213" s="1290">
        <v>1091</v>
      </c>
      <c r="D213" s="1294" t="s">
        <v>528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37" t="s">
        <v>1288</v>
      </c>
    </row>
    <row r="214" spans="1:12" ht="18.75" customHeight="1">
      <c r="A214" s="10">
        <v>210</v>
      </c>
      <c r="B214" s="1273"/>
      <c r="C214" s="1274">
        <v>1092</v>
      </c>
      <c r="D214" s="1275" t="s">
        <v>1818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37" t="s">
        <v>1289</v>
      </c>
    </row>
    <row r="215" spans="1:12" ht="18.75" customHeight="1">
      <c r="A215" s="10">
        <v>215</v>
      </c>
      <c r="B215" s="1273"/>
      <c r="C215" s="1270">
        <v>1098</v>
      </c>
      <c r="D215" s="1298" t="s">
        <v>1605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37" t="s">
        <v>1290</v>
      </c>
    </row>
    <row r="216" spans="1:26" s="408" customFormat="1" ht="18.75" customHeight="1">
      <c r="A216" s="9">
        <v>220</v>
      </c>
      <c r="B216" s="1266">
        <v>1900</v>
      </c>
      <c r="C216" s="1718" t="s">
        <v>1225</v>
      </c>
      <c r="D216" s="1718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37" t="s">
        <v>1291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3"/>
      <c r="C217" s="1268">
        <v>1901</v>
      </c>
      <c r="D217" s="1299" t="s">
        <v>530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37" t="s">
        <v>1292</v>
      </c>
    </row>
    <row r="218" spans="1:26" ht="18.75" customHeight="1">
      <c r="A218" s="10">
        <v>230</v>
      </c>
      <c r="B218" s="1300"/>
      <c r="C218" s="1274">
        <v>1981</v>
      </c>
      <c r="D218" s="1301" t="s">
        <v>531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37" t="s">
        <v>1287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3"/>
      <c r="C219" s="1270">
        <v>1991</v>
      </c>
      <c r="D219" s="1302" t="s">
        <v>532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37" t="s">
        <v>1293</v>
      </c>
    </row>
    <row r="220" spans="1:26" s="408" customFormat="1" ht="18.75" customHeight="1">
      <c r="A220" s="9">
        <v>220</v>
      </c>
      <c r="B220" s="1266">
        <v>2100</v>
      </c>
      <c r="C220" s="1718" t="s">
        <v>1777</v>
      </c>
      <c r="D220" s="1718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37" t="s">
        <v>1289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3"/>
      <c r="C221" s="1268">
        <v>2110</v>
      </c>
      <c r="D221" s="1303" t="s">
        <v>1606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37" t="s">
        <v>1294</v>
      </c>
    </row>
    <row r="222" spans="1:26" ht="18.75" customHeight="1">
      <c r="A222" s="10">
        <v>230</v>
      </c>
      <c r="B222" s="1300"/>
      <c r="C222" s="1274">
        <v>2120</v>
      </c>
      <c r="D222" s="1277" t="s">
        <v>1607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37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0"/>
      <c r="C223" s="1274">
        <v>2125</v>
      </c>
      <c r="D223" s="1277" t="s">
        <v>1608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37" t="s">
        <v>1295</v>
      </c>
    </row>
    <row r="224" spans="1:12" ht="18.75" customHeight="1">
      <c r="A224" s="10">
        <v>240</v>
      </c>
      <c r="B224" s="1272"/>
      <c r="C224" s="1274">
        <v>2140</v>
      </c>
      <c r="D224" s="1277" t="s">
        <v>1609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37" t="s">
        <v>1287</v>
      </c>
    </row>
    <row r="225" spans="1:12" ht="18.75" customHeight="1">
      <c r="A225" s="10">
        <v>245</v>
      </c>
      <c r="B225" s="1273"/>
      <c r="C225" s="1270">
        <v>2190</v>
      </c>
      <c r="D225" s="1304" t="s">
        <v>1610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37"/>
    </row>
    <row r="226" spans="1:26" s="408" customFormat="1" ht="18.75" customHeight="1">
      <c r="A226" s="9">
        <v>250</v>
      </c>
      <c r="B226" s="1266">
        <v>2200</v>
      </c>
      <c r="C226" s="1718" t="s">
        <v>1611</v>
      </c>
      <c r="D226" s="1718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37" t="s">
        <v>1284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3"/>
      <c r="C227" s="1268">
        <v>2221</v>
      </c>
      <c r="D227" s="1269" t="s">
        <v>1819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37" t="s">
        <v>1287</v>
      </c>
    </row>
    <row r="228" spans="1:12" ht="18.75" customHeight="1">
      <c r="A228" s="10">
        <v>265</v>
      </c>
      <c r="B228" s="1273"/>
      <c r="C228" s="1270">
        <v>2224</v>
      </c>
      <c r="D228" s="1271" t="s">
        <v>1612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37" t="s">
        <v>1297</v>
      </c>
    </row>
    <row r="229" spans="1:26" s="408" customFormat="1" ht="18.75" customHeight="1">
      <c r="A229" s="9">
        <v>270</v>
      </c>
      <c r="B229" s="1266">
        <v>2500</v>
      </c>
      <c r="C229" s="1718" t="s">
        <v>1613</v>
      </c>
      <c r="D229" s="1725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37" t="s">
        <v>1300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6">
        <v>2600</v>
      </c>
      <c r="C230" s="1723" t="s">
        <v>1614</v>
      </c>
      <c r="D230" s="1724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37" t="s">
        <v>1296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6">
        <v>2700</v>
      </c>
      <c r="C231" s="1723" t="s">
        <v>1615</v>
      </c>
      <c r="D231" s="1724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37" t="s">
        <v>1301</v>
      </c>
    </row>
    <row r="232" spans="1:12" s="408" customFormat="1" ht="35.25" customHeight="1">
      <c r="A232" s="9">
        <v>330</v>
      </c>
      <c r="B232" s="1266">
        <v>2800</v>
      </c>
      <c r="C232" s="1723" t="s">
        <v>1616</v>
      </c>
      <c r="D232" s="1724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38" t="s">
        <v>1289</v>
      </c>
    </row>
    <row r="233" spans="1:12" s="408" customFormat="1" ht="18.75" customHeight="1">
      <c r="A233" s="9">
        <v>350</v>
      </c>
      <c r="B233" s="1266">
        <v>2900</v>
      </c>
      <c r="C233" s="1718" t="s">
        <v>1617</v>
      </c>
      <c r="D233" s="1718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37"/>
    </row>
    <row r="234" spans="1:26" ht="18.75" customHeight="1">
      <c r="A234" s="10">
        <v>355</v>
      </c>
      <c r="B234" s="1305"/>
      <c r="C234" s="1268">
        <v>2920</v>
      </c>
      <c r="D234" s="1306" t="s">
        <v>1618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37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5"/>
      <c r="C235" s="1292">
        <v>2969</v>
      </c>
      <c r="D235" s="1307" t="s">
        <v>1619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37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5"/>
      <c r="C236" s="1308">
        <v>2970</v>
      </c>
      <c r="D236" s="1309" t="s">
        <v>1620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38"/>
    </row>
    <row r="237" spans="1:12" ht="18.75" customHeight="1">
      <c r="A237" s="10">
        <v>385</v>
      </c>
      <c r="B237" s="1305"/>
      <c r="C237" s="1296">
        <v>2989</v>
      </c>
      <c r="D237" s="1310" t="s">
        <v>1621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37"/>
    </row>
    <row r="238" spans="1:12" ht="18.75" customHeight="1">
      <c r="A238" s="10">
        <v>390</v>
      </c>
      <c r="B238" s="1273"/>
      <c r="C238" s="1290">
        <v>2991</v>
      </c>
      <c r="D238" s="1311" t="s">
        <v>1622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37"/>
    </row>
    <row r="239" spans="1:12" ht="18.75" customHeight="1">
      <c r="A239" s="10">
        <v>395</v>
      </c>
      <c r="B239" s="1273"/>
      <c r="C239" s="1270">
        <v>2992</v>
      </c>
      <c r="D239" s="1312" t="s">
        <v>1623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37"/>
    </row>
    <row r="240" spans="1:26" s="408" customFormat="1" ht="18.75" customHeight="1">
      <c r="A240" s="527">
        <v>397</v>
      </c>
      <c r="B240" s="1266">
        <v>3300</v>
      </c>
      <c r="C240" s="1313" t="s">
        <v>1624</v>
      </c>
      <c r="D240" s="1434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37" t="s">
        <v>1284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2"/>
      <c r="C241" s="1268">
        <v>3301</v>
      </c>
      <c r="D241" s="1314" t="s">
        <v>1625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37" t="s">
        <v>1285</v>
      </c>
    </row>
    <row r="242" spans="1:26" ht="18.75" customHeight="1">
      <c r="A242" s="8">
        <v>399</v>
      </c>
      <c r="B242" s="1272"/>
      <c r="C242" s="1274">
        <v>3302</v>
      </c>
      <c r="D242" s="1315" t="s">
        <v>1731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37" t="s">
        <v>1286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2"/>
      <c r="C243" s="1274">
        <v>3303</v>
      </c>
      <c r="D243" s="1315" t="s">
        <v>1626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37" t="s">
        <v>1287</v>
      </c>
    </row>
    <row r="244" spans="1:12" ht="18.75" customHeight="1">
      <c r="A244" s="8">
        <v>401</v>
      </c>
      <c r="B244" s="1272"/>
      <c r="C244" s="1274">
        <v>3304</v>
      </c>
      <c r="D244" s="1315" t="s">
        <v>1627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37" t="s">
        <v>1288</v>
      </c>
    </row>
    <row r="245" spans="1:12" ht="18.75" customHeight="1">
      <c r="A245" s="8">
        <v>402</v>
      </c>
      <c r="B245" s="1272"/>
      <c r="C245" s="1274">
        <v>3305</v>
      </c>
      <c r="D245" s="1315" t="s">
        <v>1628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37" t="s">
        <v>1289</v>
      </c>
    </row>
    <row r="246" spans="1:26" s="408" customFormat="1" ht="18.75" customHeight="1">
      <c r="A246" s="19">
        <v>404</v>
      </c>
      <c r="B246" s="1272"/>
      <c r="C246" s="1270">
        <v>3306</v>
      </c>
      <c r="D246" s="1316" t="s">
        <v>1629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37" t="s">
        <v>1290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6">
        <v>3900</v>
      </c>
      <c r="C247" s="1718" t="s">
        <v>1630</v>
      </c>
      <c r="D247" s="1718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37" t="s">
        <v>1291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6">
        <v>4000</v>
      </c>
      <c r="C248" s="1718" t="s">
        <v>1631</v>
      </c>
      <c r="D248" s="1718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37" t="s">
        <v>1292</v>
      </c>
    </row>
    <row r="249" spans="1:12" s="408" customFormat="1" ht="18.75" customHeight="1">
      <c r="A249" s="9">
        <v>450</v>
      </c>
      <c r="B249" s="1266">
        <v>4100</v>
      </c>
      <c r="C249" s="1718" t="s">
        <v>1632</v>
      </c>
      <c r="D249" s="1718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37" t="s">
        <v>1287</v>
      </c>
    </row>
    <row r="250" spans="1:12" s="408" customFormat="1" ht="18.75" customHeight="1">
      <c r="A250" s="9">
        <v>495</v>
      </c>
      <c r="B250" s="1266">
        <v>4200</v>
      </c>
      <c r="C250" s="1718" t="s">
        <v>1633</v>
      </c>
      <c r="D250" s="1718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37" t="s">
        <v>1293</v>
      </c>
    </row>
    <row r="251" spans="1:26" ht="18.75" customHeight="1">
      <c r="A251" s="10">
        <v>500</v>
      </c>
      <c r="B251" s="1317"/>
      <c r="C251" s="1268">
        <v>4201</v>
      </c>
      <c r="D251" s="1269" t="s">
        <v>1634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37" t="s">
        <v>1289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17"/>
      <c r="C252" s="1274">
        <v>4202</v>
      </c>
      <c r="D252" s="1318" t="s">
        <v>1635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37" t="s">
        <v>1294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17"/>
      <c r="C253" s="1274">
        <v>4214</v>
      </c>
      <c r="D253" s="1318" t="s">
        <v>1636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37"/>
    </row>
    <row r="254" spans="1:12" ht="18.75" customHeight="1">
      <c r="A254" s="10">
        <v>515</v>
      </c>
      <c r="B254" s="1317"/>
      <c r="C254" s="1274">
        <v>4217</v>
      </c>
      <c r="D254" s="1318" t="s">
        <v>1637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37" t="s">
        <v>1295</v>
      </c>
    </row>
    <row r="255" spans="1:12" ht="18.75" customHeight="1">
      <c r="A255" s="10">
        <v>520</v>
      </c>
      <c r="B255" s="1317"/>
      <c r="C255" s="1274">
        <v>4218</v>
      </c>
      <c r="D255" s="1275" t="s">
        <v>1638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37" t="s">
        <v>1287</v>
      </c>
    </row>
    <row r="256" spans="1:12" ht="18.75" customHeight="1">
      <c r="A256" s="10">
        <v>525</v>
      </c>
      <c r="B256" s="1317"/>
      <c r="C256" s="1270">
        <v>4219</v>
      </c>
      <c r="D256" s="1302" t="s">
        <v>1639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37"/>
    </row>
    <row r="257" spans="1:26" s="408" customFormat="1" ht="18.75" customHeight="1">
      <c r="A257" s="9">
        <v>635</v>
      </c>
      <c r="B257" s="1266">
        <v>4300</v>
      </c>
      <c r="C257" s="1718" t="s">
        <v>1640</v>
      </c>
      <c r="D257" s="1718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37" t="s">
        <v>1284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17"/>
      <c r="C258" s="1268">
        <v>4301</v>
      </c>
      <c r="D258" s="1287" t="s">
        <v>1641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37" t="s">
        <v>1287</v>
      </c>
    </row>
    <row r="259" spans="1:26" ht="18.75" customHeight="1">
      <c r="A259" s="10">
        <v>645</v>
      </c>
      <c r="B259" s="1317"/>
      <c r="C259" s="1274">
        <v>4302</v>
      </c>
      <c r="D259" s="1318" t="s">
        <v>1642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37" t="s">
        <v>1297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17"/>
      <c r="C260" s="1270">
        <v>4309</v>
      </c>
      <c r="D260" s="1278" t="s">
        <v>1643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37" t="s">
        <v>1300</v>
      </c>
    </row>
    <row r="261" spans="1:26" s="408" customFormat="1" ht="18.75" customHeight="1">
      <c r="A261" s="9">
        <v>655</v>
      </c>
      <c r="B261" s="1266">
        <v>4400</v>
      </c>
      <c r="C261" s="1718" t="s">
        <v>1644</v>
      </c>
      <c r="D261" s="1718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37" t="s">
        <v>1296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6">
        <v>4500</v>
      </c>
      <c r="C262" s="1718" t="s">
        <v>1707</v>
      </c>
      <c r="D262" s="1718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37" t="s">
        <v>1301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6">
        <v>4600</v>
      </c>
      <c r="C263" s="1723" t="s">
        <v>1645</v>
      </c>
      <c r="D263" s="1724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38" t="s">
        <v>1289</v>
      </c>
    </row>
    <row r="264" spans="1:12" s="408" customFormat="1" ht="18.75" customHeight="1">
      <c r="A264" s="9">
        <v>685</v>
      </c>
      <c r="B264" s="1266">
        <v>4900</v>
      </c>
      <c r="C264" s="1718" t="s">
        <v>1229</v>
      </c>
      <c r="D264" s="1718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38"/>
    </row>
    <row r="265" spans="1:26" ht="18.75" customHeight="1">
      <c r="A265" s="10">
        <v>690</v>
      </c>
      <c r="B265" s="1317"/>
      <c r="C265" s="1268">
        <v>4901</v>
      </c>
      <c r="D265" s="1319" t="s">
        <v>1230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38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17"/>
      <c r="C266" s="1270">
        <v>4902</v>
      </c>
      <c r="D266" s="1278" t="s">
        <v>1231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37" t="s">
        <v>1284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0">
        <v>5100</v>
      </c>
      <c r="C267" s="1717" t="s">
        <v>1646</v>
      </c>
      <c r="D267" s="1717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37" t="s">
        <v>1285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0">
        <v>5200</v>
      </c>
      <c r="C268" s="1717" t="s">
        <v>1647</v>
      </c>
      <c r="D268" s="1717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37" t="s">
        <v>1286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1"/>
      <c r="C269" s="1322">
        <v>5201</v>
      </c>
      <c r="D269" s="1323" t="s">
        <v>1648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37" t="s">
        <v>1287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1"/>
      <c r="C270" s="1324">
        <v>5202</v>
      </c>
      <c r="D270" s="1325" t="s">
        <v>1649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37" t="s">
        <v>1288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1"/>
      <c r="C271" s="1324">
        <v>5203</v>
      </c>
      <c r="D271" s="1325" t="s">
        <v>856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37" t="s">
        <v>1289</v>
      </c>
    </row>
    <row r="272" spans="1:12" s="418" customFormat="1" ht="18.75" customHeight="1">
      <c r="A272" s="10">
        <v>730</v>
      </c>
      <c r="B272" s="1321"/>
      <c r="C272" s="1324">
        <v>5204</v>
      </c>
      <c r="D272" s="1325" t="s">
        <v>857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37" t="s">
        <v>1290</v>
      </c>
    </row>
    <row r="273" spans="1:12" s="418" customFormat="1" ht="18.75" customHeight="1">
      <c r="A273" s="10">
        <v>735</v>
      </c>
      <c r="B273" s="1321"/>
      <c r="C273" s="1324">
        <v>5205</v>
      </c>
      <c r="D273" s="1325" t="s">
        <v>858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37" t="s">
        <v>1291</v>
      </c>
    </row>
    <row r="274" spans="1:12" s="418" customFormat="1" ht="18.75" customHeight="1">
      <c r="A274" s="10">
        <v>740</v>
      </c>
      <c r="B274" s="1321"/>
      <c r="C274" s="1324">
        <v>5206</v>
      </c>
      <c r="D274" s="1325" t="s">
        <v>859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37" t="s">
        <v>1292</v>
      </c>
    </row>
    <row r="275" spans="1:12" s="418" customFormat="1" ht="18.75" customHeight="1">
      <c r="A275" s="10">
        <v>745</v>
      </c>
      <c r="B275" s="1321"/>
      <c r="C275" s="1326">
        <v>5219</v>
      </c>
      <c r="D275" s="1327" t="s">
        <v>860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37" t="s">
        <v>1287</v>
      </c>
    </row>
    <row r="276" spans="1:26" s="417" customFormat="1" ht="18.75" customHeight="1">
      <c r="A276" s="9">
        <v>750</v>
      </c>
      <c r="B276" s="1320">
        <v>5300</v>
      </c>
      <c r="C276" s="1717" t="s">
        <v>861</v>
      </c>
      <c r="D276" s="1717"/>
      <c r="E276" s="525">
        <f aca="true" t="shared" si="55" ref="E276:J276">SUMIF($B$595:$B$12264,$B276,E$595:E$12264)</f>
        <v>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37" t="s">
        <v>1293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1"/>
      <c r="C277" s="1322">
        <v>5301</v>
      </c>
      <c r="D277" s="1323" t="s">
        <v>1820</v>
      </c>
      <c r="E277" s="686">
        <f aca="true" t="shared" si="56" ref="E277:J278">SUMIF($C$595:$C$12264,$C277,E$595:E$12264)</f>
        <v>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37" t="s">
        <v>1289</v>
      </c>
    </row>
    <row r="278" spans="1:26" s="418" customFormat="1" ht="18.75" customHeight="1">
      <c r="A278" s="10">
        <v>760</v>
      </c>
      <c r="B278" s="1321"/>
      <c r="C278" s="1326">
        <v>5309</v>
      </c>
      <c r="D278" s="1327" t="s">
        <v>862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37" t="s">
        <v>1294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0">
        <v>5400</v>
      </c>
      <c r="C279" s="1717" t="s">
        <v>1663</v>
      </c>
      <c r="D279" s="1717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37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6">
        <v>5500</v>
      </c>
      <c r="C280" s="1718" t="s">
        <v>1664</v>
      </c>
      <c r="D280" s="1718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37" t="s">
        <v>1295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17"/>
      <c r="C281" s="1268">
        <v>5501</v>
      </c>
      <c r="D281" s="1287" t="s">
        <v>1665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37" t="s">
        <v>1287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17"/>
      <c r="C282" s="1274">
        <v>5502</v>
      </c>
      <c r="D282" s="1275" t="s">
        <v>1666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37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17"/>
      <c r="C283" s="1274">
        <v>5503</v>
      </c>
      <c r="D283" s="1318" t="s">
        <v>1667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37" t="s">
        <v>1284</v>
      </c>
    </row>
    <row r="284" spans="1:12" ht="18.75" customHeight="1">
      <c r="A284" s="10">
        <v>795</v>
      </c>
      <c r="B284" s="1317"/>
      <c r="C284" s="1270">
        <v>5504</v>
      </c>
      <c r="D284" s="1298" t="s">
        <v>1668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37" t="s">
        <v>1287</v>
      </c>
    </row>
    <row r="285" spans="1:26" s="417" customFormat="1" ht="18.75" customHeight="1">
      <c r="A285" s="9">
        <v>805</v>
      </c>
      <c r="B285" s="1320">
        <v>5700</v>
      </c>
      <c r="C285" s="1719" t="s">
        <v>529</v>
      </c>
      <c r="D285" s="1720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37" t="s">
        <v>1297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1"/>
      <c r="C286" s="1322">
        <v>5701</v>
      </c>
      <c r="D286" s="1323" t="s">
        <v>1670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37" t="s">
        <v>1300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1"/>
      <c r="C287" s="1328">
        <v>5702</v>
      </c>
      <c r="D287" s="1329" t="s">
        <v>1671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37" t="s">
        <v>1296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3"/>
      <c r="C288" s="1330">
        <v>4071</v>
      </c>
      <c r="D288" s="1331" t="s">
        <v>533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37" t="s">
        <v>1301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1">
        <v>98</v>
      </c>
      <c r="C289" s="1758" t="s">
        <v>1673</v>
      </c>
      <c r="D289" s="1718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37" t="s">
        <v>1289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6"/>
      <c r="C290" s="1337"/>
      <c r="D290" s="1334"/>
      <c r="E290" s="708"/>
      <c r="F290" s="708"/>
      <c r="G290" s="441"/>
      <c r="H290" s="441"/>
      <c r="I290" s="441"/>
      <c r="J290" s="442"/>
      <c r="K290" s="4">
        <v>1</v>
      </c>
      <c r="L290" s="1437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39"/>
      <c r="C291" s="1189"/>
      <c r="D291" s="1334"/>
      <c r="E291" s="708"/>
      <c r="F291" s="708"/>
      <c r="G291" s="441"/>
      <c r="H291" s="441"/>
      <c r="I291" s="441"/>
      <c r="J291" s="442"/>
      <c r="K291" s="4">
        <v>1</v>
      </c>
      <c r="L291" s="1438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39"/>
      <c r="C292" s="1189"/>
      <c r="D292" s="1334"/>
      <c r="E292" s="708"/>
      <c r="F292" s="708"/>
      <c r="G292" s="441"/>
      <c r="H292" s="441"/>
      <c r="I292" s="441"/>
      <c r="J292" s="442"/>
      <c r="K292" s="4">
        <v>1</v>
      </c>
      <c r="L292" s="1438"/>
    </row>
    <row r="293" spans="1:12" ht="20.25" customHeight="1" thickBot="1">
      <c r="A293" s="10">
        <v>825</v>
      </c>
      <c r="B293" s="1462" t="s">
        <v>526</v>
      </c>
      <c r="C293" s="1342" t="s">
        <v>103</v>
      </c>
      <c r="D293" s="1463" t="s">
        <v>534</v>
      </c>
      <c r="E293" s="539">
        <f aca="true" t="shared" si="62" ref="E293:J293">SUMIF($C$595:$C$12264,$C293,E$595:E$12264)</f>
        <v>0</v>
      </c>
      <c r="F293" s="540">
        <f t="shared" si="62"/>
        <v>4941</v>
      </c>
      <c r="G293" s="827">
        <f t="shared" si="62"/>
        <v>4941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5"/>
    </row>
    <row r="294" spans="1:12" ht="16.5" customHeight="1" thickTop="1">
      <c r="A294" s="10"/>
      <c r="B294" s="1344"/>
      <c r="C294" s="1345"/>
      <c r="D294" s="1192"/>
      <c r="E294" s="843"/>
      <c r="F294" s="843"/>
      <c r="G294" s="843"/>
      <c r="H294" s="843"/>
      <c r="I294" s="843"/>
      <c r="J294" s="843"/>
      <c r="K294" s="4">
        <v>1</v>
      </c>
      <c r="L294" s="1435"/>
    </row>
    <row r="295" spans="1:12" ht="15">
      <c r="A295" s="10"/>
      <c r="B295" s="843"/>
      <c r="C295" s="1189"/>
      <c r="D295" s="1217"/>
      <c r="E295" s="844"/>
      <c r="F295" s="844"/>
      <c r="G295" s="844"/>
      <c r="H295" s="844"/>
      <c r="I295" s="844"/>
      <c r="J295" s="844"/>
      <c r="K295" s="4">
        <v>1</v>
      </c>
      <c r="L295" s="1435"/>
    </row>
    <row r="296" spans="1:12" ht="15">
      <c r="A296" s="10"/>
      <c r="B296" s="1464"/>
      <c r="C296" s="1465"/>
      <c r="D296" s="1466"/>
      <c r="E296" s="1467"/>
      <c r="F296" s="1467"/>
      <c r="G296" s="1467"/>
      <c r="H296" s="1467"/>
      <c r="I296" s="1467"/>
      <c r="J296" s="1467"/>
      <c r="K296" s="4">
        <v>1</v>
      </c>
      <c r="L296" s="1435"/>
    </row>
    <row r="297" spans="1:12" ht="15">
      <c r="A297" s="10"/>
      <c r="B297" s="843"/>
      <c r="C297" s="1189"/>
      <c r="D297" s="1217"/>
      <c r="E297" s="844"/>
      <c r="F297" s="844"/>
      <c r="G297" s="844"/>
      <c r="H297" s="844"/>
      <c r="I297" s="844"/>
      <c r="J297" s="844"/>
      <c r="K297" s="4">
        <v>1</v>
      </c>
      <c r="L297" s="1435"/>
    </row>
    <row r="298" spans="1:12" ht="20.25" customHeight="1">
      <c r="A298" s="10"/>
      <c r="B298" s="1708" t="str">
        <f>$B$7</f>
        <v>ОТЧЕТНИ ДАННИ ПО ЕБК ЗА СМЕТКИТЕ ЗА СРЕДСТВАТА ОТ ЕВРОПЕЙСКИЯ СЪЮЗ - ДЕС</v>
      </c>
      <c r="C298" s="1709"/>
      <c r="D298" s="1709"/>
      <c r="E298" s="844"/>
      <c r="F298" s="844"/>
      <c r="G298" s="844"/>
      <c r="H298" s="844"/>
      <c r="I298" s="844"/>
      <c r="J298" s="1216"/>
      <c r="K298" s="4">
        <v>1</v>
      </c>
      <c r="L298" s="1435"/>
    </row>
    <row r="299" spans="1:12" ht="18.75" customHeight="1">
      <c r="A299" s="10"/>
      <c r="B299" s="843"/>
      <c r="C299" s="1189"/>
      <c r="D299" s="1217"/>
      <c r="E299" s="1218" t="s">
        <v>536</v>
      </c>
      <c r="F299" s="1218" t="s">
        <v>466</v>
      </c>
      <c r="G299" s="844"/>
      <c r="H299" s="844"/>
      <c r="I299" s="844"/>
      <c r="J299" s="844"/>
      <c r="K299" s="4">
        <v>1</v>
      </c>
      <c r="L299" s="1435"/>
    </row>
    <row r="300" spans="1:12" ht="27" customHeight="1">
      <c r="A300" s="10"/>
      <c r="B300" s="1710">
        <f>$B$9</f>
        <v>0</v>
      </c>
      <c r="C300" s="1711"/>
      <c r="D300" s="1712"/>
      <c r="E300" s="1137">
        <f>$E$9</f>
        <v>42005</v>
      </c>
      <c r="F300" s="1222">
        <f>$F$9</f>
        <v>42155</v>
      </c>
      <c r="G300" s="844"/>
      <c r="H300" s="844"/>
      <c r="I300" s="844"/>
      <c r="J300" s="844"/>
      <c r="K300" s="4">
        <v>1</v>
      </c>
      <c r="L300" s="1435"/>
    </row>
    <row r="301" spans="1:12" ht="15">
      <c r="A301" s="10"/>
      <c r="B301" s="1223" t="str">
        <f>$B$10</f>
        <v>                                                            (наименование на разпоредителя с бюджет)</v>
      </c>
      <c r="C301" s="843"/>
      <c r="D301" s="1192"/>
      <c r="E301" s="1224"/>
      <c r="F301" s="1224"/>
      <c r="G301" s="844"/>
      <c r="H301" s="844"/>
      <c r="I301" s="844"/>
      <c r="J301" s="844"/>
      <c r="K301" s="4">
        <v>1</v>
      </c>
      <c r="L301" s="1435"/>
    </row>
    <row r="302" spans="1:12" ht="5.25" customHeight="1">
      <c r="A302" s="10"/>
      <c r="B302" s="1223"/>
      <c r="C302" s="843"/>
      <c r="D302" s="1192"/>
      <c r="E302" s="1223"/>
      <c r="F302" s="843"/>
      <c r="G302" s="844"/>
      <c r="H302" s="844"/>
      <c r="I302" s="844"/>
      <c r="J302" s="844"/>
      <c r="K302" s="4">
        <v>1</v>
      </c>
      <c r="L302" s="1435"/>
    </row>
    <row r="303" spans="1:12" ht="27" customHeight="1">
      <c r="A303" s="10"/>
      <c r="B303" s="1743" t="str">
        <f>$B$12</f>
        <v>Национален осигурителен институт - Държавно обществено осигуряване</v>
      </c>
      <c r="C303" s="1744"/>
      <c r="D303" s="1745"/>
      <c r="E303" s="1225" t="s">
        <v>1196</v>
      </c>
      <c r="F303" s="1348" t="str">
        <f>$F$12</f>
        <v>5500</v>
      </c>
      <c r="G303" s="844"/>
      <c r="H303" s="844"/>
      <c r="I303" s="844"/>
      <c r="J303" s="844"/>
      <c r="K303" s="4">
        <v>1</v>
      </c>
      <c r="L303" s="1435"/>
    </row>
    <row r="304" spans="1:12" ht="15.75">
      <c r="A304" s="10"/>
      <c r="B304" s="1228" t="str">
        <f>$B$13</f>
        <v>                                             (наименование на първостепенния разпоредител с бюджет)</v>
      </c>
      <c r="C304" s="843"/>
      <c r="D304" s="1192"/>
      <c r="E304" s="1354"/>
      <c r="F304" s="844"/>
      <c r="G304" s="844"/>
      <c r="H304" s="844"/>
      <c r="I304" s="844"/>
      <c r="J304" s="844"/>
      <c r="K304" s="4">
        <v>1</v>
      </c>
      <c r="L304" s="1436" t="s">
        <v>1284</v>
      </c>
    </row>
    <row r="305" spans="1:12" ht="21.75" customHeight="1">
      <c r="A305" s="10"/>
      <c r="B305" s="1223"/>
      <c r="C305" s="843"/>
      <c r="D305" s="1350" t="s">
        <v>1323</v>
      </c>
      <c r="E305" s="1351">
        <f>$E$15</f>
        <v>96</v>
      </c>
      <c r="F305" s="1579" t="str">
        <f>+$F$15</f>
        <v>СЕС - ДЕС</v>
      </c>
      <c r="G305" s="844"/>
      <c r="H305" s="441"/>
      <c r="I305" s="441"/>
      <c r="J305" s="441"/>
      <c r="K305" s="4">
        <v>1</v>
      </c>
      <c r="L305" s="1437" t="s">
        <v>1285</v>
      </c>
    </row>
    <row r="306" spans="1:12" ht="15">
      <c r="A306" s="10"/>
      <c r="B306" s="843"/>
      <c r="C306" s="1189"/>
      <c r="D306" s="1217"/>
      <c r="E306" s="1440"/>
      <c r="F306" s="844"/>
      <c r="G306" s="844"/>
      <c r="H306" s="844"/>
      <c r="I306" s="844"/>
      <c r="J306" s="844"/>
      <c r="K306" s="4">
        <v>1</v>
      </c>
      <c r="L306" s="1437" t="s">
        <v>1286</v>
      </c>
    </row>
    <row r="307" spans="1:12" ht="18.75" customHeight="1" thickBot="1">
      <c r="A307" s="10"/>
      <c r="B307" s="1224"/>
      <c r="C307" s="1189"/>
      <c r="D307" s="1353" t="s">
        <v>1283</v>
      </c>
      <c r="E307" s="844"/>
      <c r="F307" s="1354"/>
      <c r="G307" s="441"/>
      <c r="H307" s="441"/>
      <c r="I307" s="441"/>
      <c r="J307" s="441"/>
      <c r="K307" s="4">
        <v>1</v>
      </c>
      <c r="L307" s="1437" t="s">
        <v>1287</v>
      </c>
    </row>
    <row r="308" spans="1:12" ht="20.25" customHeight="1">
      <c r="A308" s="12"/>
      <c r="B308" s="1355" t="s">
        <v>1675</v>
      </c>
      <c r="C308" s="1356" t="s">
        <v>535</v>
      </c>
      <c r="D308" s="1357" t="s">
        <v>1677</v>
      </c>
      <c r="E308" s="1358" t="s">
        <v>1678</v>
      </c>
      <c r="F308" s="1359" t="s">
        <v>1679</v>
      </c>
      <c r="G308" s="441"/>
      <c r="H308" s="441"/>
      <c r="I308" s="441"/>
      <c r="J308" s="441"/>
      <c r="K308" s="4">
        <v>1</v>
      </c>
      <c r="L308" s="1437" t="s">
        <v>1288</v>
      </c>
    </row>
    <row r="309" spans="1:12" ht="18.75" customHeight="1">
      <c r="A309" s="12">
        <v>905</v>
      </c>
      <c r="B309" s="1360"/>
      <c r="C309" s="1361" t="s">
        <v>1680</v>
      </c>
      <c r="D309" s="1362" t="s">
        <v>1681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37" t="s">
        <v>1289</v>
      </c>
    </row>
    <row r="310" spans="1:12" ht="18.75" customHeight="1">
      <c r="A310" s="12">
        <v>906</v>
      </c>
      <c r="B310" s="1363"/>
      <c r="C310" s="1364" t="s">
        <v>1682</v>
      </c>
      <c r="D310" s="1365" t="s">
        <v>1683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37" t="s">
        <v>1290</v>
      </c>
    </row>
    <row r="311" spans="1:12" ht="18.75" customHeight="1">
      <c r="A311" s="12">
        <v>907</v>
      </c>
      <c r="B311" s="1366"/>
      <c r="C311" s="1367" t="s">
        <v>1684</v>
      </c>
      <c r="D311" s="1368" t="s">
        <v>1685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37" t="s">
        <v>1291</v>
      </c>
    </row>
    <row r="312" spans="1:12" ht="18.75" customHeight="1">
      <c r="A312" s="12">
        <v>910</v>
      </c>
      <c r="B312" s="1360"/>
      <c r="C312" s="1361" t="s">
        <v>1686</v>
      </c>
      <c r="D312" s="1362" t="s">
        <v>1687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37" t="s">
        <v>1292</v>
      </c>
    </row>
    <row r="313" spans="1:12" ht="18.75" customHeight="1">
      <c r="A313" s="12">
        <v>911</v>
      </c>
      <c r="B313" s="1363"/>
      <c r="C313" s="1364" t="s">
        <v>1688</v>
      </c>
      <c r="D313" s="1365" t="s">
        <v>1683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37" t="s">
        <v>1287</v>
      </c>
    </row>
    <row r="314" spans="1:12" ht="18.75" customHeight="1">
      <c r="A314" s="12">
        <v>912</v>
      </c>
      <c r="B314" s="1369"/>
      <c r="C314" s="1370" t="s">
        <v>1689</v>
      </c>
      <c r="D314" s="1371" t="s">
        <v>1690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37" t="s">
        <v>1293</v>
      </c>
    </row>
    <row r="315" spans="1:12" ht="18.75" customHeight="1">
      <c r="A315" s="12">
        <v>920</v>
      </c>
      <c r="B315" s="1360"/>
      <c r="C315" s="1361" t="s">
        <v>1691</v>
      </c>
      <c r="D315" s="1362" t="s">
        <v>1692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37" t="s">
        <v>1289</v>
      </c>
    </row>
    <row r="316" spans="1:12" ht="18.75" customHeight="1">
      <c r="A316" s="12">
        <v>921</v>
      </c>
      <c r="B316" s="1363"/>
      <c r="C316" s="1372" t="s">
        <v>1693</v>
      </c>
      <c r="D316" s="1373" t="s">
        <v>1694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37" t="s">
        <v>1294</v>
      </c>
    </row>
    <row r="317" spans="1:12" ht="18.75" customHeight="1">
      <c r="A317" s="12">
        <v>922</v>
      </c>
      <c r="B317" s="1369"/>
      <c r="C317" s="1367" t="s">
        <v>1695</v>
      </c>
      <c r="D317" s="1368" t="s">
        <v>1696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37" t="s">
        <v>1298</v>
      </c>
    </row>
    <row r="318" spans="1:12" ht="18.75" customHeight="1">
      <c r="A318" s="12">
        <v>930</v>
      </c>
      <c r="B318" s="1360"/>
      <c r="C318" s="1361" t="s">
        <v>1697</v>
      </c>
      <c r="D318" s="1362" t="s">
        <v>1698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37" t="s">
        <v>1295</v>
      </c>
    </row>
    <row r="319" spans="1:12" ht="18.75" customHeight="1">
      <c r="A319" s="12">
        <v>931</v>
      </c>
      <c r="B319" s="1363"/>
      <c r="C319" s="1372" t="s">
        <v>1699</v>
      </c>
      <c r="D319" s="1373" t="s">
        <v>1700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37" t="s">
        <v>1287</v>
      </c>
    </row>
    <row r="320" spans="1:12" ht="18.75" customHeight="1">
      <c r="A320" s="12">
        <v>932</v>
      </c>
      <c r="B320" s="1369"/>
      <c r="C320" s="1367" t="s">
        <v>1701</v>
      </c>
      <c r="D320" s="1368" t="s">
        <v>1702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37" t="s">
        <v>1290</v>
      </c>
    </row>
    <row r="321" spans="1:12" ht="18.75" customHeight="1">
      <c r="A321" s="11">
        <v>935</v>
      </c>
      <c r="B321" s="1360"/>
      <c r="C321" s="1361" t="s">
        <v>1703</v>
      </c>
      <c r="D321" s="1362" t="s">
        <v>938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37" t="s">
        <v>1291</v>
      </c>
    </row>
    <row r="322" spans="1:12" ht="18.75" customHeight="1">
      <c r="A322" s="11">
        <v>940</v>
      </c>
      <c r="B322" s="1360"/>
      <c r="C322" s="1361" t="s">
        <v>939</v>
      </c>
      <c r="D322" s="1362" t="s">
        <v>587</v>
      </c>
      <c r="E322" s="1580"/>
      <c r="F322" s="1581"/>
      <c r="G322" s="441"/>
      <c r="H322" s="441"/>
      <c r="I322" s="441"/>
      <c r="J322" s="441"/>
      <c r="K322" s="4">
        <v>1</v>
      </c>
      <c r="L322" s="1437" t="s">
        <v>1284</v>
      </c>
    </row>
    <row r="323" spans="1:12" ht="18.75" customHeight="1">
      <c r="A323" s="11">
        <v>950</v>
      </c>
      <c r="B323" s="1360"/>
      <c r="C323" s="1361" t="s">
        <v>940</v>
      </c>
      <c r="D323" s="1362" t="s">
        <v>585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37" t="s">
        <v>1287</v>
      </c>
    </row>
    <row r="324" spans="1:12" ht="18.75" customHeight="1">
      <c r="A324" s="12">
        <v>953</v>
      </c>
      <c r="B324" s="1360"/>
      <c r="C324" s="1361" t="s">
        <v>941</v>
      </c>
      <c r="D324" s="1362" t="s">
        <v>586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37" t="s">
        <v>1292</v>
      </c>
    </row>
    <row r="325" spans="1:12" ht="18.75" customHeight="1">
      <c r="A325" s="12">
        <v>954</v>
      </c>
      <c r="B325" s="1360"/>
      <c r="C325" s="1361" t="s">
        <v>942</v>
      </c>
      <c r="D325" s="1362" t="s">
        <v>943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37" t="s">
        <v>1295</v>
      </c>
    </row>
    <row r="326" spans="1:12" ht="18.75" customHeight="1">
      <c r="A326" s="20">
        <v>955</v>
      </c>
      <c r="B326" s="1360"/>
      <c r="C326" s="1361" t="s">
        <v>944</v>
      </c>
      <c r="D326" s="1362" t="s">
        <v>945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37" t="s">
        <v>1289</v>
      </c>
    </row>
    <row r="327" spans="1:12" ht="18.75" customHeight="1">
      <c r="A327" s="20">
        <v>956</v>
      </c>
      <c r="B327" s="1360"/>
      <c r="C327" s="1361" t="s">
        <v>946</v>
      </c>
      <c r="D327" s="1362" t="s">
        <v>947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6"/>
    </row>
    <row r="328" spans="1:12" ht="18.75" customHeight="1">
      <c r="A328" s="15">
        <v>958</v>
      </c>
      <c r="B328" s="1360"/>
      <c r="C328" s="1361" t="s">
        <v>948</v>
      </c>
      <c r="D328" s="1362" t="s">
        <v>949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37" t="s">
        <v>1288</v>
      </c>
    </row>
    <row r="329" spans="1:12" ht="18.75" customHeight="1">
      <c r="A329" s="15">
        <v>959</v>
      </c>
      <c r="B329" s="1360"/>
      <c r="C329" s="1361" t="s">
        <v>950</v>
      </c>
      <c r="D329" s="1362" t="s">
        <v>951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37" t="s">
        <v>1298</v>
      </c>
    </row>
    <row r="330" spans="1:12" ht="18.75" customHeight="1" thickBot="1">
      <c r="A330" s="15">
        <v>960</v>
      </c>
      <c r="B330" s="1374"/>
      <c r="C330" s="1375" t="s">
        <v>952</v>
      </c>
      <c r="D330" s="1376" t="s">
        <v>953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37" t="s">
        <v>1292</v>
      </c>
    </row>
    <row r="331" spans="1:12" ht="31.5" customHeight="1" thickTop="1">
      <c r="A331" s="15"/>
      <c r="B331" s="1377" t="s">
        <v>464</v>
      </c>
      <c r="C331" s="1378"/>
      <c r="D331" s="1379"/>
      <c r="E331" s="845"/>
      <c r="F331" s="845"/>
      <c r="G331" s="441"/>
      <c r="H331" s="441"/>
      <c r="I331" s="441"/>
      <c r="J331" s="441"/>
      <c r="K331" s="4">
        <v>1</v>
      </c>
      <c r="L331" s="1437" t="s">
        <v>1289</v>
      </c>
    </row>
    <row r="332" spans="1:12" ht="36" customHeight="1">
      <c r="A332" s="15"/>
      <c r="B332" s="1716" t="s">
        <v>954</v>
      </c>
      <c r="C332" s="1716"/>
      <c r="D332" s="1716"/>
      <c r="E332" s="845"/>
      <c r="F332" s="845"/>
      <c r="G332" s="845"/>
      <c r="H332" s="845"/>
      <c r="I332" s="845"/>
      <c r="J332" s="845"/>
      <c r="K332" s="4">
        <v>1</v>
      </c>
      <c r="L332" s="1435"/>
    </row>
    <row r="333" spans="1:12" ht="18.75" customHeight="1">
      <c r="A333" s="15"/>
      <c r="B333" s="843"/>
      <c r="C333" s="843"/>
      <c r="D333" s="1192"/>
      <c r="E333" s="844"/>
      <c r="F333" s="844"/>
      <c r="G333" s="844"/>
      <c r="H333" s="844"/>
      <c r="I333" s="844"/>
      <c r="J333" s="844"/>
      <c r="K333" s="4">
        <v>1</v>
      </c>
      <c r="L333" s="1435"/>
    </row>
    <row r="334" spans="1:12" ht="18.75" customHeight="1">
      <c r="A334" s="15"/>
      <c r="B334" s="1464"/>
      <c r="C334" s="1464"/>
      <c r="D334" s="1468"/>
      <c r="E334" s="1467"/>
      <c r="F334" s="1467"/>
      <c r="G334" s="1467"/>
      <c r="H334" s="1467"/>
      <c r="I334" s="1467"/>
      <c r="J334" s="1467"/>
      <c r="K334" s="367">
        <v>1</v>
      </c>
      <c r="L334" s="1435"/>
    </row>
    <row r="335" spans="1:12" ht="19.5" customHeight="1">
      <c r="A335" s="15"/>
      <c r="B335" s="843"/>
      <c r="C335" s="1189"/>
      <c r="D335" s="1217"/>
      <c r="E335" s="844"/>
      <c r="F335" s="844"/>
      <c r="G335" s="844"/>
      <c r="H335" s="844"/>
      <c r="I335" s="844"/>
      <c r="J335" s="844"/>
      <c r="K335" s="4">
        <v>1</v>
      </c>
      <c r="L335" s="569"/>
    </row>
    <row r="336" spans="1:12" ht="21" customHeight="1">
      <c r="A336" s="15"/>
      <c r="B336" s="1708" t="str">
        <f>$B$7</f>
        <v>ОТЧЕТНИ ДАННИ ПО ЕБК ЗА СМЕТКИТЕ ЗА СРЕДСТВАТА ОТ ЕВРОПЕЙСКИЯ СЪЮЗ - ДЕС</v>
      </c>
      <c r="C336" s="1709"/>
      <c r="D336" s="1709"/>
      <c r="E336" s="844"/>
      <c r="F336" s="844"/>
      <c r="G336" s="844"/>
      <c r="H336" s="844"/>
      <c r="I336" s="844"/>
      <c r="J336" s="1216"/>
      <c r="K336" s="4">
        <v>1</v>
      </c>
      <c r="L336" s="569"/>
    </row>
    <row r="337" spans="1:12" ht="18.75" customHeight="1">
      <c r="A337" s="15"/>
      <c r="B337" s="843"/>
      <c r="C337" s="1189"/>
      <c r="D337" s="1217"/>
      <c r="E337" s="1218" t="s">
        <v>536</v>
      </c>
      <c r="F337" s="1218" t="s">
        <v>466</v>
      </c>
      <c r="G337" s="844"/>
      <c r="H337" s="844"/>
      <c r="I337" s="844"/>
      <c r="J337" s="844"/>
      <c r="K337" s="4">
        <v>1</v>
      </c>
      <c r="L337" s="569"/>
    </row>
    <row r="338" spans="1:12" ht="27" customHeight="1">
      <c r="A338" s="15"/>
      <c r="B338" s="1710">
        <f>$B$9</f>
        <v>0</v>
      </c>
      <c r="C338" s="1711"/>
      <c r="D338" s="1712"/>
      <c r="E338" s="1137">
        <f>$E$9</f>
        <v>42005</v>
      </c>
      <c r="F338" s="1469">
        <f>$F$9</f>
        <v>42155</v>
      </c>
      <c r="G338" s="844"/>
      <c r="H338" s="844"/>
      <c r="I338" s="844"/>
      <c r="J338" s="844"/>
      <c r="K338" s="4">
        <v>1</v>
      </c>
      <c r="L338" s="569"/>
    </row>
    <row r="339" spans="1:12" ht="15">
      <c r="A339" s="15"/>
      <c r="B339" s="1223" t="str">
        <f>$B$10</f>
        <v>                                                            (наименование на разпоредителя с бюджет)</v>
      </c>
      <c r="C339" s="843"/>
      <c r="D339" s="1192"/>
      <c r="E339" s="844"/>
      <c r="F339" s="844"/>
      <c r="G339" s="844"/>
      <c r="H339" s="844"/>
      <c r="I339" s="844"/>
      <c r="J339" s="844"/>
      <c r="K339" s="4">
        <v>1</v>
      </c>
      <c r="L339" s="569"/>
    </row>
    <row r="340" spans="1:12" ht="5.25" customHeight="1">
      <c r="A340" s="15"/>
      <c r="B340" s="1223"/>
      <c r="C340" s="843"/>
      <c r="D340" s="1192"/>
      <c r="E340" s="1354"/>
      <c r="F340" s="844"/>
      <c r="G340" s="844"/>
      <c r="H340" s="844"/>
      <c r="I340" s="844"/>
      <c r="J340" s="844"/>
      <c r="K340" s="4">
        <v>1</v>
      </c>
      <c r="L340" s="569"/>
    </row>
    <row r="341" spans="1:12" ht="27.75" customHeight="1">
      <c r="A341" s="15"/>
      <c r="B341" s="1743" t="str">
        <f>$B$12</f>
        <v>Национален осигурителен институт - Държавно обществено осигуряване</v>
      </c>
      <c r="C341" s="1744"/>
      <c r="D341" s="1745"/>
      <c r="E341" s="1470" t="s">
        <v>1196</v>
      </c>
      <c r="F341" s="1348" t="str">
        <f>$F$12</f>
        <v>5500</v>
      </c>
      <c r="G341" s="844"/>
      <c r="H341" s="844"/>
      <c r="I341" s="844"/>
      <c r="J341" s="844"/>
      <c r="K341" s="4">
        <v>1</v>
      </c>
      <c r="L341" s="569"/>
    </row>
    <row r="342" spans="1:12" ht="15.75">
      <c r="A342" s="15"/>
      <c r="B342" s="1471" t="str">
        <f>$B$13</f>
        <v>                                             (наименование на първостепенния разпоредител с бюджет)</v>
      </c>
      <c r="C342" s="1191"/>
      <c r="D342" s="844"/>
      <c r="E342" s="1354"/>
      <c r="F342" s="844"/>
      <c r="G342" s="844"/>
      <c r="H342" s="844"/>
      <c r="I342" s="844"/>
      <c r="J342" s="844"/>
      <c r="K342" s="4">
        <v>1</v>
      </c>
      <c r="L342" s="569"/>
    </row>
    <row r="343" spans="1:12" ht="21.75" customHeight="1">
      <c r="A343" s="15"/>
      <c r="B343" s="1472"/>
      <c r="C343" s="1472"/>
      <c r="D343" s="1473" t="s">
        <v>1338</v>
      </c>
      <c r="E343" s="1233">
        <f>$E$15</f>
        <v>96</v>
      </c>
      <c r="F343" s="1579" t="str">
        <f>+$F$15</f>
        <v>СЕС - ДЕС</v>
      </c>
      <c r="G343" s="844"/>
      <c r="H343" s="1234"/>
      <c r="I343" s="844"/>
      <c r="J343" s="1234"/>
      <c r="K343" s="4">
        <v>1</v>
      </c>
      <c r="L343" s="569"/>
    </row>
    <row r="344" spans="1:12" ht="16.5" thickBot="1">
      <c r="A344" s="15"/>
      <c r="B344" s="843"/>
      <c r="C344" s="1189"/>
      <c r="D344" s="1217"/>
      <c r="E344" s="16"/>
      <c r="F344" s="1236"/>
      <c r="G344" s="1236"/>
      <c r="H344" s="1236"/>
      <c r="I344" s="1236"/>
      <c r="J344" s="1237" t="s">
        <v>1426</v>
      </c>
      <c r="K344" s="4">
        <v>1</v>
      </c>
      <c r="L344" s="569"/>
    </row>
    <row r="345" spans="1:12" ht="22.5" customHeight="1">
      <c r="A345" s="15"/>
      <c r="B345" s="1474"/>
      <c r="C345" s="1475"/>
      <c r="D345" s="1476" t="s">
        <v>539</v>
      </c>
      <c r="E345" s="1477" t="s">
        <v>1428</v>
      </c>
      <c r="F345" s="566" t="s">
        <v>1211</v>
      </c>
      <c r="G345" s="1478"/>
      <c r="H345" s="1479"/>
      <c r="I345" s="1478"/>
      <c r="J345" s="1480"/>
      <c r="K345" s="4">
        <v>1</v>
      </c>
      <c r="L345" s="569"/>
    </row>
    <row r="346" spans="1:12" ht="48" customHeight="1">
      <c r="A346" s="15"/>
      <c r="B346" s="1481" t="s">
        <v>520</v>
      </c>
      <c r="C346" s="1482" t="s">
        <v>1430</v>
      </c>
      <c r="D346" s="1483" t="s">
        <v>955</v>
      </c>
      <c r="E346" s="1484">
        <v>2015</v>
      </c>
      <c r="F346" s="567" t="s">
        <v>1209</v>
      </c>
      <c r="G346" s="1485" t="s">
        <v>1208</v>
      </c>
      <c r="H346" s="1486" t="s">
        <v>1720</v>
      </c>
      <c r="I346" s="1487" t="s">
        <v>1197</v>
      </c>
      <c r="J346" s="1488" t="s">
        <v>1198</v>
      </c>
      <c r="K346" s="4">
        <v>1</v>
      </c>
      <c r="L346" s="569"/>
    </row>
    <row r="347" spans="1:12" ht="18">
      <c r="A347" s="15">
        <v>1</v>
      </c>
      <c r="B347" s="1489" t="s">
        <v>540</v>
      </c>
      <c r="C347" s="1490"/>
      <c r="D347" s="1491" t="s">
        <v>956</v>
      </c>
      <c r="E347" s="558" t="s">
        <v>972</v>
      </c>
      <c r="F347" s="558" t="s">
        <v>973</v>
      </c>
      <c r="G347" s="520" t="s">
        <v>1734</v>
      </c>
      <c r="H347" s="521" t="s">
        <v>1735</v>
      </c>
      <c r="I347" s="521" t="s">
        <v>1706</v>
      </c>
      <c r="J347" s="522" t="s">
        <v>1171</v>
      </c>
      <c r="K347" s="4">
        <v>1</v>
      </c>
      <c r="L347" s="569"/>
    </row>
    <row r="348" spans="1:12" ht="15.75">
      <c r="A348" s="568">
        <v>2</v>
      </c>
      <c r="B348" s="1492"/>
      <c r="C348" s="1493"/>
      <c r="D348" s="1494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495">
        <v>3000</v>
      </c>
      <c r="C349" s="1756" t="s">
        <v>1232</v>
      </c>
      <c r="D349" s="1757"/>
      <c r="E349" s="564">
        <f aca="true" t="shared" si="66" ref="E349:J349">SUM(E350:E362)</f>
        <v>0</v>
      </c>
      <c r="F349" s="565">
        <f t="shared" si="66"/>
        <v>0</v>
      </c>
      <c r="G349" s="1496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1234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1235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582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583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1236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1237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1238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1239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1240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1708</v>
      </c>
      <c r="D359" s="352" t="s">
        <v>1241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1242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1243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1821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52" t="s">
        <v>1244</v>
      </c>
      <c r="D363" s="1753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592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544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545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546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1245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549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548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547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52" t="s">
        <v>1822</v>
      </c>
      <c r="D371" s="1753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1246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1650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1823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1824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52" t="s">
        <v>1651</v>
      </c>
      <c r="D376" s="1753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578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579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52" t="s">
        <v>1652</v>
      </c>
      <c r="D379" s="1753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1709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1710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1165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1653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52" t="s">
        <v>1654</v>
      </c>
      <c r="D384" s="1753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581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580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52" t="s">
        <v>1655</v>
      </c>
      <c r="D387" s="1753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581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580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52" t="s">
        <v>551</v>
      </c>
      <c r="D390" s="1753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581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580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52" t="s">
        <v>959</v>
      </c>
      <c r="D393" s="1753"/>
      <c r="E393" s="564"/>
      <c r="F393" s="565">
        <f>G393+H393+I393+J393</f>
        <v>0</v>
      </c>
      <c r="G393" s="1589"/>
      <c r="H393" s="1590"/>
      <c r="I393" s="1590"/>
      <c r="J393" s="1591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52" t="s">
        <v>960</v>
      </c>
      <c r="D394" s="1753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1657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1658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52" t="s">
        <v>1711</v>
      </c>
      <c r="D397" s="1753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1712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1825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52" t="s">
        <v>1659</v>
      </c>
      <c r="D400" s="1753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1713</v>
      </c>
      <c r="E401" s="725"/>
      <c r="F401" s="710">
        <f aca="true" t="shared" si="79" ref="F401:F406">G401+H401+I401+J401</f>
        <v>0</v>
      </c>
      <c r="G401" s="1562">
        <v>0</v>
      </c>
      <c r="H401" s="1563">
        <v>0</v>
      </c>
      <c r="I401" s="1563">
        <v>0</v>
      </c>
      <c r="J401" s="610"/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961</v>
      </c>
      <c r="E402" s="723"/>
      <c r="F402" s="712">
        <f t="shared" si="79"/>
        <v>0</v>
      </c>
      <c r="G402" s="1564">
        <v>0</v>
      </c>
      <c r="H402" s="1565">
        <v>0</v>
      </c>
      <c r="I402" s="1565">
        <v>0</v>
      </c>
      <c r="J402" s="613"/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962</v>
      </c>
      <c r="E403" s="723"/>
      <c r="F403" s="712">
        <f t="shared" si="79"/>
        <v>0</v>
      </c>
      <c r="G403" s="1564">
        <v>0</v>
      </c>
      <c r="H403" s="1565">
        <v>0</v>
      </c>
      <c r="I403" s="1565">
        <v>0</v>
      </c>
      <c r="J403" s="613"/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552</v>
      </c>
      <c r="E404" s="723"/>
      <c r="F404" s="712">
        <f t="shared" si="79"/>
        <v>0</v>
      </c>
      <c r="G404" s="1564">
        <v>0</v>
      </c>
      <c r="H404" s="1565">
        <v>0</v>
      </c>
      <c r="I404" s="1565">
        <v>0</v>
      </c>
      <c r="J404" s="613"/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1714</v>
      </c>
      <c r="E405" s="723"/>
      <c r="F405" s="712">
        <f t="shared" si="79"/>
        <v>0</v>
      </c>
      <c r="G405" s="1564">
        <v>0</v>
      </c>
      <c r="H405" s="1565">
        <v>0</v>
      </c>
      <c r="I405" s="1565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1715</v>
      </c>
      <c r="E406" s="717"/>
      <c r="F406" s="718">
        <f t="shared" si="79"/>
        <v>0</v>
      </c>
      <c r="G406" s="1566">
        <v>0</v>
      </c>
      <c r="H406" s="1567">
        <v>0</v>
      </c>
      <c r="I406" s="1567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1" t="s">
        <v>526</v>
      </c>
      <c r="C407" s="740" t="s">
        <v>103</v>
      </c>
      <c r="D407" s="741" t="s">
        <v>541</v>
      </c>
      <c r="E407" s="571">
        <f aca="true" t="shared" si="80" ref="E407:J407">SUM(E349,E363,E371,E376,E379,E384,E387,E390,E393,E394,E397,E400)</f>
        <v>0</v>
      </c>
      <c r="F407" s="572">
        <f t="shared" si="80"/>
        <v>0</v>
      </c>
      <c r="G407" s="629">
        <f t="shared" si="80"/>
        <v>0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176" t="s">
        <v>554</v>
      </c>
      <c r="C408" s="825"/>
      <c r="D408" s="826" t="s">
        <v>958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52" t="s">
        <v>421</v>
      </c>
      <c r="D410" s="1753"/>
      <c r="E410" s="564"/>
      <c r="F410" s="565">
        <f>G410+H410+I410+J410</f>
        <v>0</v>
      </c>
      <c r="G410" s="1589"/>
      <c r="H410" s="1590"/>
      <c r="I410" s="1590"/>
      <c r="J410" s="1591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52" t="s">
        <v>1716</v>
      </c>
      <c r="D411" s="1753"/>
      <c r="E411" s="564"/>
      <c r="F411" s="565">
        <f>G411+H411+I411+J411</f>
        <v>0</v>
      </c>
      <c r="G411" s="1589"/>
      <c r="H411" s="1590"/>
      <c r="I411" s="1590"/>
      <c r="J411" s="1591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52" t="s">
        <v>1660</v>
      </c>
      <c r="D412" s="1753"/>
      <c r="E412" s="564"/>
      <c r="F412" s="565">
        <f>G412+H412+I412+J412</f>
        <v>0</v>
      </c>
      <c r="G412" s="1589"/>
      <c r="H412" s="1590"/>
      <c r="I412" s="1590"/>
      <c r="J412" s="1591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52" t="s">
        <v>1661</v>
      </c>
      <c r="D413" s="1753"/>
      <c r="E413" s="564"/>
      <c r="F413" s="565">
        <f>G413+H413+I413+J413</f>
        <v>0</v>
      </c>
      <c r="G413" s="1589"/>
      <c r="H413" s="1590"/>
      <c r="I413" s="1590"/>
      <c r="J413" s="1591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52" t="s">
        <v>1325</v>
      </c>
      <c r="D414" s="1753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1717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550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497" t="s">
        <v>526</v>
      </c>
      <c r="C417" s="1498" t="s">
        <v>103</v>
      </c>
      <c r="D417" s="1499" t="s">
        <v>542</v>
      </c>
      <c r="E417" s="572">
        <f aca="true" t="shared" si="82" ref="E417:J417">SUM(E410,E411,E412,E413,E414)</f>
        <v>0</v>
      </c>
      <c r="F417" s="572">
        <f t="shared" si="82"/>
        <v>0</v>
      </c>
      <c r="G417" s="1500">
        <f t="shared" si="82"/>
        <v>0</v>
      </c>
      <c r="H417" s="1501">
        <f t="shared" si="82"/>
        <v>0</v>
      </c>
      <c r="I417" s="1501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3"/>
      <c r="C418" s="843"/>
      <c r="D418" s="1192"/>
      <c r="E418" s="843"/>
      <c r="F418" s="843"/>
      <c r="G418" s="843"/>
      <c r="H418" s="843"/>
      <c r="I418" s="843"/>
      <c r="J418" s="843"/>
      <c r="K418" s="4">
        <v>1</v>
      </c>
      <c r="L418" s="569"/>
    </row>
    <row r="419" spans="1:12" ht="15">
      <c r="A419" s="10"/>
      <c r="B419" s="1502"/>
      <c r="C419" s="1502"/>
      <c r="D419" s="1503"/>
      <c r="E419" s="1504"/>
      <c r="F419" s="1504"/>
      <c r="G419" s="1504"/>
      <c r="H419" s="1504"/>
      <c r="I419" s="1504"/>
      <c r="J419" s="1504"/>
      <c r="K419" s="569">
        <v>1</v>
      </c>
      <c r="L419" s="569"/>
    </row>
    <row r="420" spans="1:12" ht="15">
      <c r="A420" s="10"/>
      <c r="B420" s="843"/>
      <c r="C420" s="1189"/>
      <c r="D420" s="1217"/>
      <c r="E420" s="844"/>
      <c r="F420" s="844"/>
      <c r="G420" s="844"/>
      <c r="H420" s="844"/>
      <c r="I420" s="844"/>
      <c r="J420" s="844"/>
      <c r="K420" s="4">
        <v>1</v>
      </c>
      <c r="L420" s="595"/>
    </row>
    <row r="421" spans="1:12" ht="21" customHeight="1">
      <c r="A421" s="10"/>
      <c r="B421" s="1754" t="str">
        <f>$B$7</f>
        <v>ОТЧЕТНИ ДАННИ ПО ЕБК ЗА СМЕТКИТЕ ЗА СРЕДСТВАТА ОТ ЕВРОПЕЙСКИЯ СЪЮЗ - ДЕС</v>
      </c>
      <c r="C421" s="1755"/>
      <c r="D421" s="1755"/>
      <c r="E421" s="844"/>
      <c r="F421" s="844"/>
      <c r="G421" s="844"/>
      <c r="H421" s="844"/>
      <c r="I421" s="844"/>
      <c r="J421" s="1234"/>
      <c r="K421" s="4">
        <v>1</v>
      </c>
      <c r="L421" s="595"/>
    </row>
    <row r="422" spans="1:12" ht="18.75" customHeight="1">
      <c r="A422" s="10"/>
      <c r="B422" s="843"/>
      <c r="C422" s="1189"/>
      <c r="D422" s="1217"/>
      <c r="E422" s="1218" t="s">
        <v>536</v>
      </c>
      <c r="F422" s="1218" t="s">
        <v>466</v>
      </c>
      <c r="G422" s="844"/>
      <c r="H422" s="844"/>
      <c r="I422" s="844"/>
      <c r="J422" s="844"/>
      <c r="K422" s="4">
        <v>1</v>
      </c>
      <c r="L422" s="595"/>
    </row>
    <row r="423" spans="1:12" ht="27" customHeight="1">
      <c r="A423" s="10"/>
      <c r="B423" s="1710">
        <f>$B$9</f>
        <v>0</v>
      </c>
      <c r="C423" s="1711"/>
      <c r="D423" s="1712"/>
      <c r="E423" s="1137">
        <f>$E$9</f>
        <v>42005</v>
      </c>
      <c r="F423" s="1469">
        <f>$F$9</f>
        <v>42155</v>
      </c>
      <c r="G423" s="844"/>
      <c r="H423" s="844"/>
      <c r="I423" s="844"/>
      <c r="J423" s="844"/>
      <c r="K423" s="4">
        <v>1</v>
      </c>
      <c r="L423" s="595"/>
    </row>
    <row r="424" spans="1:12" ht="15">
      <c r="A424" s="10"/>
      <c r="B424" s="1223" t="str">
        <f>$B$10</f>
        <v>                                                            (наименование на разпоредителя с бюджет)</v>
      </c>
      <c r="C424" s="843"/>
      <c r="D424" s="1192"/>
      <c r="E424" s="844"/>
      <c r="F424" s="844"/>
      <c r="G424" s="844"/>
      <c r="H424" s="844"/>
      <c r="I424" s="844"/>
      <c r="J424" s="844"/>
      <c r="K424" s="4">
        <v>1</v>
      </c>
      <c r="L424" s="595"/>
    </row>
    <row r="425" spans="1:12" ht="5.25" customHeight="1">
      <c r="A425" s="10"/>
      <c r="B425" s="1223"/>
      <c r="C425" s="843"/>
      <c r="D425" s="1192"/>
      <c r="E425" s="1354"/>
      <c r="F425" s="844"/>
      <c r="G425" s="844"/>
      <c r="H425" s="844"/>
      <c r="I425" s="844"/>
      <c r="J425" s="844"/>
      <c r="K425" s="4">
        <v>1</v>
      </c>
      <c r="L425" s="595"/>
    </row>
    <row r="426" spans="1:12" ht="27.75" customHeight="1">
      <c r="A426" s="10"/>
      <c r="B426" s="1743" t="str">
        <f>$B$12</f>
        <v>Национален осигурителен институт - Държавно обществено осигуряване</v>
      </c>
      <c r="C426" s="1744"/>
      <c r="D426" s="1745"/>
      <c r="E426" s="1470" t="s">
        <v>1196</v>
      </c>
      <c r="F426" s="1348" t="str">
        <f>$F$12</f>
        <v>5500</v>
      </c>
      <c r="G426" s="844"/>
      <c r="H426" s="844"/>
      <c r="I426" s="844"/>
      <c r="J426" s="844"/>
      <c r="K426" s="4">
        <v>1</v>
      </c>
      <c r="L426" s="595"/>
    </row>
    <row r="427" spans="1:12" ht="15.75">
      <c r="A427" s="10"/>
      <c r="B427" s="1471" t="str">
        <f>$B$13</f>
        <v>                                             (наименование на първостепенния разпоредител с бюджет)</v>
      </c>
      <c r="C427" s="1191"/>
      <c r="D427" s="844"/>
      <c r="E427" s="1354"/>
      <c r="F427" s="844"/>
      <c r="G427" s="844"/>
      <c r="H427" s="844"/>
      <c r="I427" s="844"/>
      <c r="J427" s="844"/>
      <c r="K427" s="4">
        <v>1</v>
      </c>
      <c r="L427" s="595"/>
    </row>
    <row r="428" spans="1:12" ht="18">
      <c r="A428" s="10"/>
      <c r="B428" s="844"/>
      <c r="C428" s="844"/>
      <c r="D428" s="1578" t="s">
        <v>1338</v>
      </c>
      <c r="E428" s="1233">
        <f>$E$15</f>
        <v>96</v>
      </c>
      <c r="F428" s="1573" t="str">
        <f>+$F$15</f>
        <v>СЕС - ДЕС</v>
      </c>
      <c r="G428" s="844"/>
      <c r="H428" s="844"/>
      <c r="I428" s="844"/>
      <c r="J428" s="844"/>
      <c r="K428" s="4">
        <v>1</v>
      </c>
      <c r="L428" s="595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5"/>
    </row>
    <row r="430" spans="1:12" ht="22.5" customHeight="1" thickBot="1">
      <c r="A430" s="10"/>
      <c r="B430" s="1505"/>
      <c r="C430" s="1189"/>
      <c r="D430" s="1212"/>
      <c r="E430" s="844"/>
      <c r="F430" s="1236"/>
      <c r="G430" s="1236"/>
      <c r="H430" s="1236"/>
      <c r="I430" s="1236"/>
      <c r="J430" s="1237" t="s">
        <v>1426</v>
      </c>
      <c r="K430" s="4">
        <v>1</v>
      </c>
      <c r="L430" s="595"/>
    </row>
    <row r="431" spans="1:12" ht="48" customHeight="1">
      <c r="A431" s="10"/>
      <c r="B431" s="1506"/>
      <c r="C431" s="1506"/>
      <c r="D431" s="1507" t="s">
        <v>557</v>
      </c>
      <c r="E431" s="1508" t="s">
        <v>1272</v>
      </c>
      <c r="F431" s="815" t="s">
        <v>1273</v>
      </c>
      <c r="G431" s="1509" t="s">
        <v>1208</v>
      </c>
      <c r="H431" s="1510" t="s">
        <v>1720</v>
      </c>
      <c r="I431" s="1511" t="s">
        <v>1197</v>
      </c>
      <c r="J431" s="1512" t="s">
        <v>1198</v>
      </c>
      <c r="K431" s="4">
        <v>1</v>
      </c>
      <c r="L431" s="595"/>
    </row>
    <row r="432" spans="1:12" ht="18.75" thickBot="1">
      <c r="A432" s="10"/>
      <c r="B432" s="1513"/>
      <c r="C432" s="1254"/>
      <c r="D432" s="1514" t="s">
        <v>1175</v>
      </c>
      <c r="E432" s="1515" t="s">
        <v>972</v>
      </c>
      <c r="F432" s="1516" t="s">
        <v>1274</v>
      </c>
      <c r="G432" s="1517" t="s">
        <v>1734</v>
      </c>
      <c r="H432" s="596" t="s">
        <v>1735</v>
      </c>
      <c r="I432" s="596" t="s">
        <v>1706</v>
      </c>
      <c r="J432" s="597" t="s">
        <v>1171</v>
      </c>
      <c r="K432" s="4">
        <v>1</v>
      </c>
      <c r="L432" s="595"/>
    </row>
    <row r="433" spans="1:12" ht="21" customHeight="1" thickTop="1">
      <c r="A433" s="10"/>
      <c r="B433" s="1189"/>
      <c r="C433" s="1346"/>
      <c r="D433" s="1518" t="s">
        <v>556</v>
      </c>
      <c r="E433" s="1519">
        <f aca="true" t="shared" si="83" ref="E433:J433">+E164-E293+E407+E417</f>
        <v>0</v>
      </c>
      <c r="F433" s="1519">
        <f t="shared" si="83"/>
        <v>21558</v>
      </c>
      <c r="G433" s="1520">
        <f t="shared" si="83"/>
        <v>21558</v>
      </c>
      <c r="H433" s="1521">
        <f t="shared" si="83"/>
        <v>0</v>
      </c>
      <c r="I433" s="1521">
        <f t="shared" si="83"/>
        <v>0</v>
      </c>
      <c r="J433" s="1522">
        <f t="shared" si="83"/>
        <v>0</v>
      </c>
      <c r="K433" s="4">
        <v>1</v>
      </c>
      <c r="L433" s="595"/>
    </row>
    <row r="434" spans="1:12" ht="16.5" thickBot="1">
      <c r="A434" s="10"/>
      <c r="B434" s="1189"/>
      <c r="C434" s="1190"/>
      <c r="D434" s="1523" t="s">
        <v>555</v>
      </c>
      <c r="E434" s="1524">
        <f aca="true" t="shared" si="84" ref="E434:J435">+E585</f>
        <v>0</v>
      </c>
      <c r="F434" s="1524">
        <f t="shared" si="84"/>
        <v>-21558</v>
      </c>
      <c r="G434" s="1525">
        <f t="shared" si="84"/>
        <v>-21558</v>
      </c>
      <c r="H434" s="1526">
        <f t="shared" si="84"/>
        <v>0</v>
      </c>
      <c r="I434" s="1526">
        <f t="shared" si="84"/>
        <v>0</v>
      </c>
      <c r="J434" s="1527">
        <f t="shared" si="84"/>
        <v>0</v>
      </c>
      <c r="K434" s="4">
        <v>1</v>
      </c>
      <c r="L434" s="595"/>
    </row>
    <row r="435" spans="1:12" ht="18.75" customHeight="1" thickTop="1">
      <c r="A435" s="10"/>
      <c r="B435" s="1189"/>
      <c r="C435" s="1190"/>
      <c r="D435" s="1539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5">
        <v>1</v>
      </c>
      <c r="L435" s="595"/>
    </row>
    <row r="436" spans="1:12" ht="15">
      <c r="A436" s="10"/>
      <c r="B436" s="1528"/>
      <c r="C436" s="1528"/>
      <c r="D436" s="1529"/>
      <c r="E436" s="1530"/>
      <c r="F436" s="1530"/>
      <c r="G436" s="1530"/>
      <c r="H436" s="1530"/>
      <c r="I436" s="1530"/>
      <c r="J436" s="1530"/>
      <c r="K436" s="595">
        <v>1</v>
      </c>
      <c r="L436" s="595"/>
    </row>
    <row r="437" spans="1:12" ht="20.25" customHeight="1">
      <c r="A437" s="10"/>
      <c r="B437" s="1708" t="str">
        <f>$B$7</f>
        <v>ОТЧЕТНИ ДАННИ ПО ЕБК ЗА СМЕТКИТЕ ЗА СРЕДСТВАТА ОТ ЕВРОПЕЙСКИЯ СЪЮЗ - ДЕС</v>
      </c>
      <c r="C437" s="1709"/>
      <c r="D437" s="1709"/>
      <c r="E437" s="844"/>
      <c r="F437" s="844"/>
      <c r="G437" s="844"/>
      <c r="H437" s="844"/>
      <c r="I437" s="844"/>
      <c r="J437" s="1216"/>
      <c r="K437" s="4">
        <v>1</v>
      </c>
      <c r="L437" s="595"/>
    </row>
    <row r="438" spans="1:12" ht="18.75" customHeight="1">
      <c r="A438" s="10"/>
      <c r="B438" s="843"/>
      <c r="C438" s="1189"/>
      <c r="D438" s="1217"/>
      <c r="E438" s="1218" t="s">
        <v>536</v>
      </c>
      <c r="F438" s="1218" t="s">
        <v>466</v>
      </c>
      <c r="G438" s="844"/>
      <c r="H438" s="844"/>
      <c r="I438" s="844"/>
      <c r="J438" s="844"/>
      <c r="K438" s="4">
        <v>1</v>
      </c>
      <c r="L438" s="595"/>
    </row>
    <row r="439" spans="1:12" ht="27" customHeight="1">
      <c r="A439" s="10"/>
      <c r="B439" s="1710">
        <f>$B$9</f>
        <v>0</v>
      </c>
      <c r="C439" s="1711"/>
      <c r="D439" s="1712"/>
      <c r="E439" s="1137">
        <f>$E$9</f>
        <v>42005</v>
      </c>
      <c r="F439" s="1469">
        <f>$F$9</f>
        <v>42155</v>
      </c>
      <c r="G439" s="844"/>
      <c r="H439" s="844"/>
      <c r="I439" s="844"/>
      <c r="J439" s="844"/>
      <c r="K439" s="4">
        <v>1</v>
      </c>
      <c r="L439" s="595"/>
    </row>
    <row r="440" spans="1:12" ht="15">
      <c r="A440" s="10"/>
      <c r="B440" s="1223" t="str">
        <f>$B$10</f>
        <v>                                                            (наименование на разпоредителя с бюджет)</v>
      </c>
      <c r="C440" s="843"/>
      <c r="D440" s="1192"/>
      <c r="E440" s="844"/>
      <c r="F440" s="844"/>
      <c r="G440" s="844"/>
      <c r="H440" s="844"/>
      <c r="I440" s="844"/>
      <c r="J440" s="844"/>
      <c r="K440" s="4">
        <v>1</v>
      </c>
      <c r="L440" s="595"/>
    </row>
    <row r="441" spans="1:12" ht="5.25" customHeight="1">
      <c r="A441" s="10"/>
      <c r="B441" s="1223"/>
      <c r="C441" s="843"/>
      <c r="D441" s="1192"/>
      <c r="E441" s="1354"/>
      <c r="F441" s="844"/>
      <c r="G441" s="844"/>
      <c r="H441" s="844"/>
      <c r="I441" s="844"/>
      <c r="J441" s="844"/>
      <c r="K441" s="4">
        <v>1</v>
      </c>
      <c r="L441" s="595"/>
    </row>
    <row r="442" spans="1:12" ht="27" customHeight="1">
      <c r="A442" s="10"/>
      <c r="B442" s="1743" t="str">
        <f>$B$12</f>
        <v>Национален осигурителен институт - Държавно обществено осигуряване</v>
      </c>
      <c r="C442" s="1744"/>
      <c r="D442" s="1745"/>
      <c r="E442" s="1470" t="s">
        <v>1196</v>
      </c>
      <c r="F442" s="1348" t="str">
        <f>$F$12</f>
        <v>5500</v>
      </c>
      <c r="G442" s="844"/>
      <c r="H442" s="844"/>
      <c r="I442" s="844"/>
      <c r="J442" s="844"/>
      <c r="K442" s="4">
        <v>1</v>
      </c>
      <c r="L442" s="595"/>
    </row>
    <row r="443" spans="1:12" ht="15">
      <c r="A443" s="10"/>
      <c r="B443" s="844"/>
      <c r="C443" s="1191"/>
      <c r="D443" s="844"/>
      <c r="E443" s="1354"/>
      <c r="F443" s="844"/>
      <c r="G443" s="844"/>
      <c r="H443" s="844"/>
      <c r="I443" s="844"/>
      <c r="J443" s="844"/>
      <c r="K443" s="4">
        <v>1</v>
      </c>
      <c r="L443" s="595"/>
    </row>
    <row r="444" spans="1:12" ht="18">
      <c r="A444" s="10"/>
      <c r="B444" s="1231"/>
      <c r="C444" s="844"/>
      <c r="D444" s="1578" t="s">
        <v>1338</v>
      </c>
      <c r="E444" s="1233">
        <f>$E$15</f>
        <v>96</v>
      </c>
      <c r="F444" s="1573" t="str">
        <f>+$F$15</f>
        <v>СЕС - ДЕС</v>
      </c>
      <c r="G444" s="844"/>
      <c r="H444" s="1234"/>
      <c r="I444" s="844"/>
      <c r="J444" s="1234"/>
      <c r="K444" s="4">
        <v>1</v>
      </c>
      <c r="L444" s="595"/>
    </row>
    <row r="445" spans="1:12" ht="14.25" customHeight="1" thickBot="1">
      <c r="A445" s="10"/>
      <c r="B445" s="843"/>
      <c r="C445" s="1189"/>
      <c r="D445" s="1217"/>
      <c r="E445" s="844"/>
      <c r="F445" s="1236"/>
      <c r="G445" s="1236"/>
      <c r="H445" s="1236"/>
      <c r="I445" s="1236"/>
      <c r="J445" s="1237" t="s">
        <v>1426</v>
      </c>
      <c r="K445" s="4">
        <v>1</v>
      </c>
      <c r="L445" s="595"/>
    </row>
    <row r="446" spans="1:12" ht="22.5" customHeight="1">
      <c r="A446" s="10"/>
      <c r="B446" s="1540" t="s">
        <v>1345</v>
      </c>
      <c r="C446" s="1541"/>
      <c r="D446" s="1544"/>
      <c r="E446" s="1545" t="s">
        <v>1428</v>
      </c>
      <c r="F446" s="1546" t="s">
        <v>1211</v>
      </c>
      <c r="G446" s="1547"/>
      <c r="H446" s="1548"/>
      <c r="I446" s="1547"/>
      <c r="J446" s="1549"/>
      <c r="K446" s="4">
        <v>1</v>
      </c>
      <c r="L446" s="595"/>
    </row>
    <row r="447" spans="1:12" ht="60" customHeight="1">
      <c r="A447" s="10"/>
      <c r="B447" s="1542" t="s">
        <v>520</v>
      </c>
      <c r="C447" s="1543" t="s">
        <v>1430</v>
      </c>
      <c r="D447" s="1531" t="s">
        <v>955</v>
      </c>
      <c r="E447" s="1550">
        <v>2015</v>
      </c>
      <c r="F447" s="1551" t="s">
        <v>1209</v>
      </c>
      <c r="G447" s="1532" t="s">
        <v>1208</v>
      </c>
      <c r="H447" s="1533" t="s">
        <v>1720</v>
      </c>
      <c r="I447" s="1534" t="s">
        <v>1197</v>
      </c>
      <c r="J447" s="1535" t="s">
        <v>1198</v>
      </c>
      <c r="K447" s="4">
        <v>1</v>
      </c>
      <c r="L447" s="595"/>
    </row>
    <row r="448" spans="1:12" ht="18">
      <c r="A448" s="10">
        <v>1</v>
      </c>
      <c r="B448" s="1536"/>
      <c r="C448" s="1537"/>
      <c r="D448" s="1538" t="s">
        <v>1705</v>
      </c>
      <c r="E448" s="1515" t="s">
        <v>972</v>
      </c>
      <c r="F448" s="1515" t="s">
        <v>973</v>
      </c>
      <c r="G448" s="1517" t="s">
        <v>1734</v>
      </c>
      <c r="H448" s="596" t="s">
        <v>1735</v>
      </c>
      <c r="I448" s="596" t="s">
        <v>1706</v>
      </c>
      <c r="J448" s="597" t="s">
        <v>1171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32" t="s">
        <v>423</v>
      </c>
      <c r="D449" s="1733"/>
      <c r="E449" s="729">
        <f aca="true" t="shared" si="85" ref="E449:J449">SUM(E450:E452)</f>
        <v>0</v>
      </c>
      <c r="F449" s="730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1662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424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425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31" t="s">
        <v>426</v>
      </c>
      <c r="D453" s="1731"/>
      <c r="E453" s="729">
        <f aca="true" t="shared" si="86" ref="E453:J453">+E454+E455</f>
        <v>0</v>
      </c>
      <c r="F453" s="730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427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428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31" t="s">
        <v>429</v>
      </c>
      <c r="D456" s="1731"/>
      <c r="E456" s="729">
        <f aca="true" t="shared" si="87" ref="E456:J456">+E457+E458</f>
        <v>0</v>
      </c>
      <c r="F456" s="730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430</v>
      </c>
      <c r="E457" s="744"/>
      <c r="F457" s="745">
        <f>G457+H457+I457+J457</f>
        <v>0</v>
      </c>
      <c r="G457" s="801"/>
      <c r="H457" s="802"/>
      <c r="I457" s="802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431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32" t="s">
        <v>432</v>
      </c>
      <c r="D459" s="1733"/>
      <c r="E459" s="729">
        <f aca="true" t="shared" si="88" ref="E459:J459">SUM(E460:E465)</f>
        <v>0</v>
      </c>
      <c r="F459" s="730">
        <f t="shared" si="88"/>
        <v>0</v>
      </c>
      <c r="G459" s="800">
        <f t="shared" si="88"/>
        <v>0</v>
      </c>
      <c r="H459" s="1594">
        <f t="shared" si="88"/>
        <v>0</v>
      </c>
      <c r="I459" s="798">
        <f t="shared" si="88"/>
        <v>0</v>
      </c>
      <c r="J459" s="1595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433</v>
      </c>
      <c r="E460" s="748"/>
      <c r="F460" s="745">
        <f aca="true" t="shared" si="89" ref="F460:F465">G460+H460+I460+J460</f>
        <v>0</v>
      </c>
      <c r="G460" s="801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434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435</v>
      </c>
      <c r="E462" s="763"/>
      <c r="F462" s="764">
        <f t="shared" si="89"/>
        <v>0</v>
      </c>
      <c r="G462" s="803"/>
      <c r="H462" s="804"/>
      <c r="I462" s="804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436</v>
      </c>
      <c r="E463" s="744"/>
      <c r="F463" s="745">
        <f t="shared" si="89"/>
        <v>0</v>
      </c>
      <c r="G463" s="801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437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438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34" t="s">
        <v>439</v>
      </c>
      <c r="D466" s="1735"/>
      <c r="E466" s="732">
        <f aca="true" t="shared" si="90" ref="E466:J466">+E467+E468</f>
        <v>0</v>
      </c>
      <c r="F466" s="733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440</v>
      </c>
      <c r="E467" s="744"/>
      <c r="F467" s="745">
        <f>G467+H467+I467+J467</f>
        <v>0</v>
      </c>
      <c r="G467" s="801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441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36" t="s">
        <v>558</v>
      </c>
      <c r="D469" s="1736"/>
      <c r="E469" s="729">
        <f aca="true" t="shared" si="91" ref="E469:J469">SUM(E470:E484)</f>
        <v>0</v>
      </c>
      <c r="F469" s="730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442</v>
      </c>
      <c r="E470" s="744"/>
      <c r="F470" s="745">
        <f aca="true" t="shared" si="92" ref="F470:F484">G470+H470+I470+J470</f>
        <v>0</v>
      </c>
      <c r="G470" s="801"/>
      <c r="H470" s="802"/>
      <c r="I470" s="802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1139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1140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1141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1142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1143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1144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1247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566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567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568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569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1167</v>
      </c>
      <c r="E482" s="814"/>
      <c r="F482" s="764">
        <f t="shared" si="92"/>
        <v>0</v>
      </c>
      <c r="G482" s="803"/>
      <c r="H482" s="804"/>
      <c r="I482" s="804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1248</v>
      </c>
      <c r="E483" s="744"/>
      <c r="F483" s="745">
        <f t="shared" si="92"/>
        <v>0</v>
      </c>
      <c r="G483" s="801"/>
      <c r="H483" s="802"/>
      <c r="I483" s="802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1249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47" t="s">
        <v>565</v>
      </c>
      <c r="D485" s="1748"/>
      <c r="E485" s="729">
        <f aca="true" t="shared" si="93" ref="E485:J485">SUM(E486:E489)</f>
        <v>0</v>
      </c>
      <c r="F485" s="730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1250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1251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1252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744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47" t="s">
        <v>745</v>
      </c>
      <c r="D490" s="1748"/>
      <c r="E490" s="732"/>
      <c r="F490" s="734">
        <f>G490+H490+I490+J490</f>
        <v>0</v>
      </c>
      <c r="G490" s="807"/>
      <c r="H490" s="808"/>
      <c r="I490" s="808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46" t="s">
        <v>574</v>
      </c>
      <c r="D491" s="1746"/>
      <c r="E491" s="729">
        <f aca="true" t="shared" si="94" ref="E491:J491">SUM(E492:E499)</f>
        <v>0</v>
      </c>
      <c r="F491" s="730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746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747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748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749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750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751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752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753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36" t="s">
        <v>754</v>
      </c>
      <c r="D500" s="1736"/>
      <c r="E500" s="729">
        <f aca="true" t="shared" si="96" ref="E500:J500">SUM(E501:E503)</f>
        <v>0</v>
      </c>
      <c r="F500" s="730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755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756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757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36" t="s">
        <v>758</v>
      </c>
      <c r="D504" s="1736"/>
      <c r="E504" s="729">
        <f aca="true" t="shared" si="97" ref="E504:J504">SUM(E505:E508)</f>
        <v>0</v>
      </c>
      <c r="F504" s="730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759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760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761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762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36" t="s">
        <v>564</v>
      </c>
      <c r="D509" s="1751"/>
      <c r="E509" s="729">
        <f aca="true" t="shared" si="98" ref="E509:J509">SUM(E510:E511)</f>
        <v>0</v>
      </c>
      <c r="F509" s="730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1253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1254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47" t="s">
        <v>563</v>
      </c>
      <c r="D512" s="1738"/>
      <c r="E512" s="729">
        <f aca="true" t="shared" si="99" ref="E512:J512">SUM(E513:E518)</f>
        <v>0</v>
      </c>
      <c r="F512" s="730">
        <f t="shared" si="99"/>
        <v>-21558</v>
      </c>
      <c r="G512" s="800">
        <f t="shared" si="99"/>
        <v>-21558</v>
      </c>
      <c r="H512" s="798">
        <f t="shared" si="99"/>
        <v>0</v>
      </c>
      <c r="I512" s="798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1259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1260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570</v>
      </c>
      <c r="E515" s="723"/>
      <c r="F515" s="712">
        <f t="shared" si="100"/>
        <v>-21558</v>
      </c>
      <c r="G515" s="611">
        <f>-26499+4941</f>
        <v>-21558</v>
      </c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1256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1255</v>
      </c>
      <c r="D517" s="776" t="s">
        <v>1257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1258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49" t="s">
        <v>1826</v>
      </c>
      <c r="D519" s="1750"/>
      <c r="E519" s="729">
        <f aca="true" t="shared" si="101" ref="E519:J519">SUM(E520:E522)</f>
        <v>0</v>
      </c>
      <c r="F519" s="730">
        <f t="shared" si="101"/>
        <v>0</v>
      </c>
      <c r="G519" s="800">
        <f t="shared" si="101"/>
        <v>0</v>
      </c>
      <c r="H519" s="798">
        <f t="shared" si="101"/>
        <v>0</v>
      </c>
      <c r="I519" s="798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1261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1262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1718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36" t="s">
        <v>766</v>
      </c>
      <c r="D523" s="1736"/>
      <c r="E523" s="732"/>
      <c r="F523" s="734">
        <f>G523+H523+I523+J523</f>
        <v>0</v>
      </c>
      <c r="G523" s="807"/>
      <c r="H523" s="808"/>
      <c r="I523" s="808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39" t="s">
        <v>559</v>
      </c>
      <c r="D524" s="1739"/>
      <c r="E524" s="737">
        <f aca="true" t="shared" si="102" ref="E524:J524">SUM(E525:E528)</f>
        <v>0</v>
      </c>
      <c r="F524" s="738">
        <f t="shared" si="102"/>
        <v>0</v>
      </c>
      <c r="G524" s="809">
        <f t="shared" si="102"/>
        <v>0</v>
      </c>
      <c r="H524" s="810">
        <f t="shared" si="102"/>
        <v>0</v>
      </c>
      <c r="I524" s="810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767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768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769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770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37" t="s">
        <v>560</v>
      </c>
      <c r="D529" s="1738"/>
      <c r="E529" s="729">
        <f aca="true" t="shared" si="103" ref="E529:J529">+E530+E531</f>
        <v>0</v>
      </c>
      <c r="F529" s="730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771</v>
      </c>
      <c r="E530" s="725"/>
      <c r="F530" s="718">
        <f>G530+H530+I530+J530</f>
        <v>0</v>
      </c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772</v>
      </c>
      <c r="E531" s="724"/>
      <c r="F531" s="718">
        <f>G531+H531+I531+J531</f>
        <v>0</v>
      </c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36" t="s">
        <v>561</v>
      </c>
      <c r="D532" s="1736"/>
      <c r="E532" s="729">
        <f aca="true" t="shared" si="104" ref="E532:J532">SUM(E533:E553)</f>
        <v>0</v>
      </c>
      <c r="F532" s="730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1263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7" t="s">
        <v>773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1264</v>
      </c>
      <c r="E535" s="780"/>
      <c r="F535" s="716">
        <f t="shared" si="105"/>
        <v>0</v>
      </c>
      <c r="G535" s="1560">
        <v>0</v>
      </c>
      <c r="H535" s="1561">
        <v>0</v>
      </c>
      <c r="I535" s="1561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1265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774</v>
      </c>
      <c r="E537" s="780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1270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443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444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445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446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447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4" t="s">
        <v>448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449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5"/>
    </row>
    <row r="546" spans="1:12" ht="31.5">
      <c r="A546" s="15"/>
      <c r="B546" s="347"/>
      <c r="C546" s="530">
        <v>9336</v>
      </c>
      <c r="D546" s="783" t="s">
        <v>1275</v>
      </c>
      <c r="E546" s="780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1276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1277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1278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88" t="s">
        <v>1279</v>
      </c>
      <c r="E550" s="780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89" t="s">
        <v>1280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1282</v>
      </c>
      <c r="E552" s="780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1281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37" t="s">
        <v>571</v>
      </c>
      <c r="D554" s="1737"/>
      <c r="E554" s="729">
        <f aca="true" t="shared" si="106" ref="E554:J554">SUM(E555:E573)</f>
        <v>0</v>
      </c>
      <c r="F554" s="730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450</v>
      </c>
      <c r="E555" s="709"/>
      <c r="F555" s="710">
        <f aca="true" t="shared" si="107" ref="F555:F573">G555+H555+I555+J555</f>
        <v>0</v>
      </c>
      <c r="G555" s="608"/>
      <c r="H555" s="1563">
        <v>0</v>
      </c>
      <c r="I555" s="1563">
        <v>0</v>
      </c>
      <c r="J555" s="818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451</v>
      </c>
      <c r="E556" s="711"/>
      <c r="F556" s="712">
        <f t="shared" si="107"/>
        <v>0</v>
      </c>
      <c r="G556" s="1564">
        <v>0</v>
      </c>
      <c r="H556" s="612"/>
      <c r="I556" s="1565">
        <v>0</v>
      </c>
      <c r="J556" s="819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1191</v>
      </c>
      <c r="E557" s="711"/>
      <c r="F557" s="712">
        <f t="shared" si="107"/>
        <v>0</v>
      </c>
      <c r="G557" s="611"/>
      <c r="H557" s="1565">
        <v>0</v>
      </c>
      <c r="I557" s="1565">
        <v>0</v>
      </c>
      <c r="J557" s="819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1192</v>
      </c>
      <c r="E558" s="711"/>
      <c r="F558" s="712">
        <f t="shared" si="107"/>
        <v>0</v>
      </c>
      <c r="G558" s="1564">
        <v>0</v>
      </c>
      <c r="H558" s="612"/>
      <c r="I558" s="1565">
        <v>0</v>
      </c>
      <c r="J558" s="819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452</v>
      </c>
      <c r="E559" s="711"/>
      <c r="F559" s="712">
        <f t="shared" si="107"/>
        <v>0</v>
      </c>
      <c r="G559" s="1564">
        <v>0</v>
      </c>
      <c r="H559" s="1565">
        <v>0</v>
      </c>
      <c r="I559" s="612"/>
      <c r="J559" s="819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453</v>
      </c>
      <c r="E560" s="711"/>
      <c r="F560" s="712">
        <f t="shared" si="107"/>
        <v>0</v>
      </c>
      <c r="G560" s="1564">
        <v>0</v>
      </c>
      <c r="H560" s="1565">
        <v>0</v>
      </c>
      <c r="I560" s="612"/>
      <c r="J560" s="819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454</v>
      </c>
      <c r="E561" s="711"/>
      <c r="F561" s="712">
        <f t="shared" si="107"/>
        <v>0</v>
      </c>
      <c r="G561" s="611"/>
      <c r="H561" s="1565">
        <v>0</v>
      </c>
      <c r="I561" s="1565">
        <v>0</v>
      </c>
      <c r="J561" s="819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455</v>
      </c>
      <c r="E562" s="711"/>
      <c r="F562" s="712">
        <f t="shared" si="107"/>
        <v>0</v>
      </c>
      <c r="G562" s="1564">
        <v>0</v>
      </c>
      <c r="H562" s="612"/>
      <c r="I562" s="1565">
        <v>0</v>
      </c>
      <c r="J562" s="819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1193</v>
      </c>
      <c r="E563" s="711"/>
      <c r="F563" s="712">
        <f t="shared" si="107"/>
        <v>0</v>
      </c>
      <c r="G563" s="611"/>
      <c r="H563" s="1565">
        <v>0</v>
      </c>
      <c r="I563" s="1565">
        <v>0</v>
      </c>
      <c r="J563" s="819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1194</v>
      </c>
      <c r="E564" s="711"/>
      <c r="F564" s="712">
        <f t="shared" si="107"/>
        <v>0</v>
      </c>
      <c r="G564" s="1564">
        <v>0</v>
      </c>
      <c r="H564" s="612"/>
      <c r="I564" s="1565">
        <v>0</v>
      </c>
      <c r="J564" s="819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456</v>
      </c>
      <c r="E565" s="711"/>
      <c r="F565" s="712">
        <f t="shared" si="107"/>
        <v>0</v>
      </c>
      <c r="G565" s="1593">
        <v>0</v>
      </c>
      <c r="H565" s="1565">
        <v>0</v>
      </c>
      <c r="I565" s="612"/>
      <c r="J565" s="819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457</v>
      </c>
      <c r="E566" s="711"/>
      <c r="F566" s="712">
        <f t="shared" si="107"/>
        <v>0</v>
      </c>
      <c r="G566" s="1564">
        <v>0</v>
      </c>
      <c r="H566" s="1565">
        <v>0</v>
      </c>
      <c r="I566" s="612"/>
      <c r="J566" s="819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458</v>
      </c>
      <c r="E567" s="762"/>
      <c r="F567" s="728">
        <f t="shared" si="107"/>
        <v>0</v>
      </c>
      <c r="G567" s="675"/>
      <c r="H567" s="676"/>
      <c r="I567" s="1571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459</v>
      </c>
      <c r="E568" s="763"/>
      <c r="F568" s="764">
        <f t="shared" si="107"/>
        <v>0</v>
      </c>
      <c r="G568" s="1564">
        <v>0</v>
      </c>
      <c r="H568" s="804"/>
      <c r="I568" s="804"/>
      <c r="J568" s="1568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0">
        <v>9521</v>
      </c>
      <c r="D569" s="593" t="s">
        <v>1316</v>
      </c>
      <c r="E569" s="715"/>
      <c r="F569" s="716">
        <f t="shared" si="107"/>
        <v>0</v>
      </c>
      <c r="G569" s="1564">
        <v>0</v>
      </c>
      <c r="H569" s="618"/>
      <c r="I569" s="1565">
        <v>0</v>
      </c>
      <c r="J569" s="1569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19" t="s">
        <v>1317</v>
      </c>
      <c r="E570" s="711"/>
      <c r="F570" s="712">
        <f t="shared" si="107"/>
        <v>0</v>
      </c>
      <c r="G570" s="1564">
        <v>0</v>
      </c>
      <c r="H570" s="1565">
        <v>0</v>
      </c>
      <c r="I570" s="612"/>
      <c r="J570" s="819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19" t="s">
        <v>1318</v>
      </c>
      <c r="E571" s="711"/>
      <c r="F571" s="712">
        <f t="shared" si="107"/>
        <v>0</v>
      </c>
      <c r="G571" s="1564">
        <v>0</v>
      </c>
      <c r="H571" s="1565">
        <v>0</v>
      </c>
      <c r="I571" s="612"/>
      <c r="J571" s="819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89" t="s">
        <v>1319</v>
      </c>
      <c r="E572" s="713"/>
      <c r="F572" s="714">
        <f t="shared" si="107"/>
        <v>0</v>
      </c>
      <c r="G572" s="1564">
        <v>0</v>
      </c>
      <c r="H572" s="615"/>
      <c r="I572" s="1565">
        <v>0</v>
      </c>
      <c r="J572" s="820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0" t="s">
        <v>460</v>
      </c>
      <c r="E573" s="790"/>
      <c r="F573" s="786">
        <f t="shared" si="107"/>
        <v>0</v>
      </c>
      <c r="G573" s="1564">
        <v>0</v>
      </c>
      <c r="H573" s="812"/>
      <c r="I573" s="812"/>
      <c r="J573" s="1570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37" t="s">
        <v>562</v>
      </c>
      <c r="D574" s="1738"/>
      <c r="E574" s="729">
        <f aca="true" t="shared" si="108" ref="E574:J574">SUM(E575:E578)</f>
        <v>0</v>
      </c>
      <c r="F574" s="730">
        <f t="shared" si="108"/>
        <v>0</v>
      </c>
      <c r="G574" s="800">
        <f t="shared" si="108"/>
        <v>0</v>
      </c>
      <c r="H574" s="798">
        <f t="shared" si="108"/>
        <v>0</v>
      </c>
      <c r="I574" s="798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1" t="s">
        <v>572</v>
      </c>
      <c r="E575" s="709"/>
      <c r="F575" s="710">
        <f>G575+H575+I575+J575</f>
        <v>0</v>
      </c>
      <c r="G575" s="608"/>
      <c r="H575" s="1563">
        <v>0</v>
      </c>
      <c r="I575" s="1563">
        <v>0</v>
      </c>
      <c r="J575" s="818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1">
        <v>9603</v>
      </c>
      <c r="D576" s="792" t="s">
        <v>1299</v>
      </c>
      <c r="E576" s="713"/>
      <c r="F576" s="714">
        <f>G576+H576+I576+J576</f>
        <v>0</v>
      </c>
      <c r="G576" s="614"/>
      <c r="H576" s="821">
        <v>0</v>
      </c>
      <c r="I576" s="821">
        <v>0</v>
      </c>
      <c r="J576" s="820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573</v>
      </c>
      <c r="E577" s="715"/>
      <c r="F577" s="716">
        <f>G577+H577+I577+J577</f>
        <v>0</v>
      </c>
      <c r="G577" s="617"/>
      <c r="H577" s="1561">
        <v>0</v>
      </c>
      <c r="I577" s="1561">
        <v>0</v>
      </c>
      <c r="J577" s="1569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4" t="s">
        <v>1320</v>
      </c>
      <c r="E578" s="717"/>
      <c r="F578" s="718">
        <f>G578+H578+I578+J578</f>
        <v>0</v>
      </c>
      <c r="G578" s="620"/>
      <c r="H578" s="1567">
        <v>0</v>
      </c>
      <c r="I578" s="1567">
        <v>0</v>
      </c>
      <c r="J578" s="1572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37" t="s">
        <v>461</v>
      </c>
      <c r="D579" s="1738"/>
      <c r="E579" s="729">
        <f aca="true" t="shared" si="109" ref="E579:J579">SUM(E580:E584)</f>
        <v>0</v>
      </c>
      <c r="F579" s="730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1266</v>
      </c>
      <c r="E580" s="822">
        <v>0</v>
      </c>
      <c r="F580" s="710">
        <f>G580+H580+I580+J580</f>
        <v>0</v>
      </c>
      <c r="G580" s="608"/>
      <c r="H580" s="609"/>
      <c r="I580" s="609"/>
      <c r="J580" s="818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1267</v>
      </c>
      <c r="E581" s="823">
        <v>0</v>
      </c>
      <c r="F581" s="712">
        <f>G581+H581+I581+J581</f>
        <v>0</v>
      </c>
      <c r="G581" s="611"/>
      <c r="H581" s="612"/>
      <c r="I581" s="612"/>
      <c r="J581" s="819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1268</v>
      </c>
      <c r="E582" s="823">
        <v>0</v>
      </c>
      <c r="F582" s="712">
        <f>G582+H582+I582+J582</f>
        <v>0</v>
      </c>
      <c r="G582" s="611"/>
      <c r="H582" s="612"/>
      <c r="I582" s="612"/>
      <c r="J582" s="819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1269</v>
      </c>
      <c r="E583" s="824">
        <v>0</v>
      </c>
      <c r="F583" s="728">
        <f>G583+H583+I583+J583</f>
        <v>0</v>
      </c>
      <c r="G583" s="675"/>
      <c r="H583" s="821">
        <v>0</v>
      </c>
      <c r="I583" s="821">
        <v>0</v>
      </c>
      <c r="J583" s="820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5" t="s">
        <v>462</v>
      </c>
      <c r="E584" s="796"/>
      <c r="F584" s="773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5"/>
    </row>
    <row r="585" spans="1:12" ht="20.25" customHeight="1" thickBot="1">
      <c r="A585" s="10">
        <v>610</v>
      </c>
      <c r="B585" s="1552" t="s">
        <v>526</v>
      </c>
      <c r="C585" s="1553" t="s">
        <v>103</v>
      </c>
      <c r="D585" s="1554" t="s">
        <v>575</v>
      </c>
      <c r="E585" s="1555">
        <f aca="true" t="shared" si="110" ref="E585:J585">SUM(E449,E453,E456,E459,E469,E485,E490,E491,E500,E504,E509,E466,E512,E519,E523,E524,E529,E532,E554,E574,E579)</f>
        <v>0</v>
      </c>
      <c r="F585" s="1556">
        <f t="shared" si="110"/>
        <v>-21558</v>
      </c>
      <c r="G585" s="1557">
        <f t="shared" si="110"/>
        <v>-21558</v>
      </c>
      <c r="H585" s="1558">
        <f t="shared" si="110"/>
        <v>0</v>
      </c>
      <c r="I585" s="1558">
        <f t="shared" si="110"/>
        <v>0</v>
      </c>
      <c r="J585" s="1559">
        <f t="shared" si="110"/>
        <v>0</v>
      </c>
      <c r="K585" s="4">
        <v>1</v>
      </c>
      <c r="L585" s="595"/>
    </row>
    <row r="586" spans="1:12" ht="18.75" customHeight="1" thickTop="1">
      <c r="A586" s="10"/>
      <c r="B586" s="843"/>
      <c r="C586" s="843"/>
      <c r="D586" s="1539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5"/>
    </row>
    <row r="587" spans="1:12" ht="7.5" customHeight="1">
      <c r="A587" s="10"/>
      <c r="B587" s="1189"/>
      <c r="C587" s="1190"/>
      <c r="D587" s="441"/>
      <c r="E587" s="441"/>
      <c r="F587" s="441"/>
      <c r="G587" s="843"/>
      <c r="H587" s="843"/>
      <c r="I587" s="843"/>
      <c r="J587" s="843"/>
      <c r="K587" s="4">
        <v>1</v>
      </c>
      <c r="L587" s="595"/>
    </row>
    <row r="588" spans="1:12" ht="18.75" customHeight="1">
      <c r="A588" s="10"/>
      <c r="B588" s="1189"/>
      <c r="C588" s="1191"/>
      <c r="D588" s="1192"/>
      <c r="E588" s="1193"/>
      <c r="F588" s="1193" t="s">
        <v>1271</v>
      </c>
      <c r="G588" s="1772" t="s">
        <v>241</v>
      </c>
      <c r="H588" s="1773"/>
      <c r="I588" s="1773"/>
      <c r="J588" s="1774"/>
      <c r="K588" s="4">
        <v>1</v>
      </c>
      <c r="L588" s="757"/>
    </row>
    <row r="589" spans="1:12" ht="18.75" customHeight="1">
      <c r="A589" s="10"/>
      <c r="B589" s="1189"/>
      <c r="C589" s="1190"/>
      <c r="D589" s="1192"/>
      <c r="E589" s="843"/>
      <c r="F589" s="1190"/>
      <c r="G589" s="1740" t="s">
        <v>1335</v>
      </c>
      <c r="H589" s="1740"/>
      <c r="I589" s="1740"/>
      <c r="J589" s="1740"/>
      <c r="K589" s="4">
        <v>1</v>
      </c>
      <c r="L589" s="757"/>
    </row>
    <row r="590" spans="1:12" ht="6.75" customHeight="1">
      <c r="A590" s="10"/>
      <c r="B590" s="1189"/>
      <c r="C590" s="1190"/>
      <c r="D590" s="1192"/>
      <c r="E590" s="843"/>
      <c r="F590" s="1190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89"/>
      <c r="C591" s="1188" t="s">
        <v>1314</v>
      </c>
      <c r="D591" s="1768" t="s">
        <v>238</v>
      </c>
      <c r="E591" s="1196"/>
      <c r="F591" s="441" t="s">
        <v>1329</v>
      </c>
      <c r="G591" s="1775" t="s">
        <v>242</v>
      </c>
      <c r="H591" s="1776"/>
      <c r="I591" s="1776"/>
      <c r="J591" s="1777"/>
      <c r="K591" s="4">
        <v>1</v>
      </c>
      <c r="L591" s="757"/>
    </row>
    <row r="592" spans="1:12" ht="21.75" customHeight="1">
      <c r="A592" s="10"/>
      <c r="B592" s="1741" t="s">
        <v>1328</v>
      </c>
      <c r="C592" s="1742"/>
      <c r="D592" s="1198" t="s">
        <v>1302</v>
      </c>
      <c r="E592" s="1194"/>
      <c r="F592" s="1195"/>
      <c r="G592" s="1740" t="s">
        <v>1335</v>
      </c>
      <c r="H592" s="1740"/>
      <c r="I592" s="1740"/>
      <c r="J592" s="1740"/>
      <c r="K592" s="4">
        <v>1</v>
      </c>
      <c r="L592" s="757"/>
    </row>
    <row r="593" spans="1:12" ht="18.75" customHeight="1">
      <c r="A593" s="15"/>
      <c r="B593" s="1769">
        <v>17062015</v>
      </c>
      <c r="C593" s="1770"/>
      <c r="D593" s="1199" t="s">
        <v>1330</v>
      </c>
      <c r="E593" s="1771" t="s">
        <v>239</v>
      </c>
      <c r="F593" s="1771" t="s">
        <v>240</v>
      </c>
      <c r="G593" s="1197" t="s">
        <v>1331</v>
      </c>
      <c r="H593" s="1778" t="s">
        <v>243</v>
      </c>
      <c r="I593" s="1779"/>
      <c r="J593" s="1780"/>
      <c r="K593" s="4">
        <v>1</v>
      </c>
      <c r="L593" s="757"/>
    </row>
    <row r="594" spans="1:26" s="433" customFormat="1" ht="6" customHeight="1">
      <c r="A594" s="758"/>
      <c r="B594" s="843"/>
      <c r="C594" s="843"/>
      <c r="D594" s="1189"/>
      <c r="E594" s="843"/>
      <c r="F594" s="843"/>
      <c r="G594" s="843"/>
      <c r="H594" s="843"/>
      <c r="I594" s="843"/>
      <c r="J594" s="843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1"/>
      <c r="C598" s="1191"/>
      <c r="D598" s="1212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1"/>
      <c r="C599" s="1213"/>
      <c r="D599" s="1214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08" t="str">
        <f>$B$7</f>
        <v>ОТЧЕТНИ ДАННИ ПО ЕБК ЗА СМЕТКИТЕ ЗА СРЕДСТВАТА ОТ ЕВРОПЕЙСКИЯ СЪЮЗ - ДЕС</v>
      </c>
      <c r="C600" s="1709"/>
      <c r="D600" s="1709"/>
      <c r="E600" s="1215"/>
      <c r="F600" s="1215"/>
      <c r="G600" s="1216"/>
      <c r="H600" s="1216"/>
      <c r="I600" s="1216"/>
      <c r="J600" s="1216"/>
      <c r="K600" s="1607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3"/>
      <c r="C601" s="1189"/>
      <c r="D601" s="1217"/>
      <c r="E601" s="1218" t="s">
        <v>1423</v>
      </c>
      <c r="F601" s="1218" t="s">
        <v>466</v>
      </c>
      <c r="G601" s="844"/>
      <c r="H601" s="1219" t="s">
        <v>1326</v>
      </c>
      <c r="I601" s="1220"/>
      <c r="J601" s="1221"/>
      <c r="K601" s="1607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10">
        <f>$B$9</f>
        <v>0</v>
      </c>
      <c r="C602" s="1711"/>
      <c r="D602" s="1712"/>
      <c r="E602" s="1137">
        <f>$E$9</f>
        <v>42005</v>
      </c>
      <c r="F602" s="1222">
        <f>$F$9</f>
        <v>42155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3" t="str">
        <f>$B$10</f>
        <v>                                                            (наименование на разпоредителя с бюджет)</v>
      </c>
      <c r="C603" s="843"/>
      <c r="D603" s="1192"/>
      <c r="E603" s="1224"/>
      <c r="F603" s="1224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3"/>
      <c r="C604" s="843"/>
      <c r="D604" s="1192"/>
      <c r="E604" s="1223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13" t="str">
        <f>$B$12</f>
        <v>Национален осигурителен институт - Държавно обществено осигуряване</v>
      </c>
      <c r="C605" s="1714"/>
      <c r="D605" s="1715"/>
      <c r="E605" s="1225" t="s">
        <v>1196</v>
      </c>
      <c r="F605" s="1226" t="str">
        <f>$F$12</f>
        <v>5500</v>
      </c>
      <c r="G605" s="1227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28" t="str">
        <f>$B$13</f>
        <v>                                             (наименование на първостепенния разпоредител с бюджет)</v>
      </c>
      <c r="C606" s="843"/>
      <c r="D606" s="1192"/>
      <c r="E606" s="1229"/>
      <c r="F606" s="1230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1"/>
      <c r="C607" s="844"/>
      <c r="D607" s="1232" t="s">
        <v>1338</v>
      </c>
      <c r="E607" s="1233">
        <f>$E$15</f>
        <v>96</v>
      </c>
      <c r="F607" s="1579" t="str">
        <f>$F$15</f>
        <v>СЕС - ДЕС</v>
      </c>
      <c r="G607" s="844"/>
      <c r="H607" s="1234"/>
      <c r="I607" s="844"/>
      <c r="J607" s="1234"/>
      <c r="K607" s="1607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3"/>
      <c r="C608" s="1189"/>
      <c r="D608" s="1217"/>
      <c r="E608" s="1230"/>
      <c r="F608" s="1235"/>
      <c r="G608" s="1236"/>
      <c r="H608" s="1236"/>
      <c r="I608" s="1236"/>
      <c r="J608" s="1237" t="s">
        <v>1426</v>
      </c>
      <c r="K608" s="1607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38"/>
      <c r="C609" s="1239"/>
      <c r="D609" s="1240" t="s">
        <v>1726</v>
      </c>
      <c r="E609" s="1241" t="s">
        <v>1428</v>
      </c>
      <c r="F609" s="537" t="s">
        <v>1211</v>
      </c>
      <c r="G609" s="1242"/>
      <c r="H609" s="1243"/>
      <c r="I609" s="1242"/>
      <c r="J609" s="1244"/>
      <c r="K609" s="1607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45" t="s">
        <v>520</v>
      </c>
      <c r="C610" s="1246" t="s">
        <v>1430</v>
      </c>
      <c r="D610" s="1247" t="s">
        <v>1727</v>
      </c>
      <c r="E610" s="1248">
        <v>2015</v>
      </c>
      <c r="F610" s="538" t="s">
        <v>1209</v>
      </c>
      <c r="G610" s="1249" t="s">
        <v>1208</v>
      </c>
      <c r="H610" s="1250" t="s">
        <v>1720</v>
      </c>
      <c r="I610" s="1251" t="s">
        <v>1197</v>
      </c>
      <c r="J610" s="1252" t="s">
        <v>1198</v>
      </c>
      <c r="K610" s="1607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3"/>
      <c r="C611" s="1254"/>
      <c r="D611" s="1255" t="s">
        <v>106</v>
      </c>
      <c r="E611" s="517" t="s">
        <v>972</v>
      </c>
      <c r="F611" s="517" t="s">
        <v>973</v>
      </c>
      <c r="G611" s="838" t="s">
        <v>1734</v>
      </c>
      <c r="H611" s="839" t="s">
        <v>1735</v>
      </c>
      <c r="I611" s="839" t="s">
        <v>1706</v>
      </c>
      <c r="J611" s="840" t="s">
        <v>1171</v>
      </c>
      <c r="K611" s="1607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56"/>
      <c r="C612" s="1600">
        <v>0</v>
      </c>
      <c r="D612" s="1601" t="s">
        <v>876</v>
      </c>
      <c r="E612" s="442"/>
      <c r="F612" s="841"/>
      <c r="G612" s="1257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58"/>
      <c r="C613" s="1603">
        <f>VLOOKUP(D614,EBK_DEIN2,2,FALSE)</f>
        <v>5521</v>
      </c>
      <c r="D613" s="1602" t="s">
        <v>1153</v>
      </c>
      <c r="E613" s="841"/>
      <c r="F613" s="841"/>
      <c r="G613" s="1259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0"/>
      <c r="C614" s="1261">
        <f>+C613</f>
        <v>5521</v>
      </c>
      <c r="D614" s="1599" t="s">
        <v>1539</v>
      </c>
      <c r="E614" s="841"/>
      <c r="F614" s="841"/>
      <c r="G614" s="1259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2"/>
      <c r="C615" s="1263"/>
      <c r="D615" s="1264" t="s">
        <v>1728</v>
      </c>
      <c r="E615" s="841"/>
      <c r="F615" s="841"/>
      <c r="G615" s="1265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66">
        <v>100</v>
      </c>
      <c r="C616" s="1730" t="s">
        <v>107</v>
      </c>
      <c r="D616" s="1724"/>
      <c r="E616" s="1605">
        <f aca="true" t="shared" si="112" ref="E616:J616">SUM(E617:E618)</f>
        <v>0</v>
      </c>
      <c r="F616" s="524">
        <f t="shared" si="112"/>
        <v>0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0</v>
      </c>
      <c r="K616" s="1604">
        <f>(IF($E616&lt;&gt;0,$K$2,IF($F616&lt;&gt;0,$K$2,IF($G616&lt;&gt;0,$K$2,IF($H616&lt;&gt;0,$K$2,IF($I616&lt;&gt;0,$K$2,IF($J616&lt;&gt;0,$K$2,"")))))))</f>
      </c>
      <c r="L616" s="557"/>
    </row>
    <row r="617" spans="2:12" ht="15.75">
      <c r="B617" s="1267"/>
      <c r="C617" s="1268">
        <v>101</v>
      </c>
      <c r="D617" s="1269" t="s">
        <v>108</v>
      </c>
      <c r="E617" s="685"/>
      <c r="F617" s="694">
        <f>G617+H617+I617+J617</f>
        <v>0</v>
      </c>
      <c r="G617" s="608"/>
      <c r="H617" s="609"/>
      <c r="I617" s="609"/>
      <c r="J617" s="610"/>
      <c r="K617" s="1604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267"/>
      <c r="C618" s="1270">
        <v>102</v>
      </c>
      <c r="D618" s="1271" t="s">
        <v>109</v>
      </c>
      <c r="E618" s="691"/>
      <c r="F618" s="695">
        <f>G618+H618+I618+J618</f>
        <v>0</v>
      </c>
      <c r="G618" s="620"/>
      <c r="H618" s="621"/>
      <c r="I618" s="621"/>
      <c r="J618" s="622"/>
      <c r="K618" s="1604">
        <f t="shared" si="113"/>
      </c>
      <c r="L618" s="557"/>
    </row>
    <row r="619" spans="1:12" ht="15.75">
      <c r="A619" s="361"/>
      <c r="B619" s="1266">
        <v>200</v>
      </c>
      <c r="C619" s="1726" t="s">
        <v>110</v>
      </c>
      <c r="D619" s="1726"/>
      <c r="E619" s="1605">
        <f aca="true" t="shared" si="114" ref="E619:J619">SUM(E620:E624)</f>
        <v>0</v>
      </c>
      <c r="F619" s="524">
        <f t="shared" si="114"/>
        <v>0</v>
      </c>
      <c r="G619" s="641">
        <f t="shared" si="114"/>
        <v>0</v>
      </c>
      <c r="H619" s="642">
        <f t="shared" si="114"/>
        <v>0</v>
      </c>
      <c r="I619" s="642">
        <f t="shared" si="114"/>
        <v>0</v>
      </c>
      <c r="J619" s="643">
        <f t="shared" si="114"/>
        <v>0</v>
      </c>
      <c r="K619" s="1604">
        <f t="shared" si="113"/>
      </c>
      <c r="L619" s="557"/>
    </row>
    <row r="620" spans="1:12" ht="15.75">
      <c r="A620" s="5"/>
      <c r="B620" s="1272"/>
      <c r="C620" s="1268">
        <v>201</v>
      </c>
      <c r="D620" s="1269" t="s">
        <v>111</v>
      </c>
      <c r="E620" s="685"/>
      <c r="F620" s="694">
        <f>G620+H620+I620+J620</f>
        <v>0</v>
      </c>
      <c r="G620" s="608"/>
      <c r="H620" s="609"/>
      <c r="I620" s="609"/>
      <c r="J620" s="610"/>
      <c r="K620" s="1604">
        <f t="shared" si="113"/>
      </c>
      <c r="L620" s="557"/>
    </row>
    <row r="621" spans="1:12" ht="15.75">
      <c r="A621" s="361"/>
      <c r="B621" s="1273"/>
      <c r="C621" s="1274">
        <v>202</v>
      </c>
      <c r="D621" s="1275" t="s">
        <v>112</v>
      </c>
      <c r="E621" s="687"/>
      <c r="F621" s="696">
        <f>G621+H621+I621+J621</f>
        <v>0</v>
      </c>
      <c r="G621" s="611"/>
      <c r="H621" s="612"/>
      <c r="I621" s="612"/>
      <c r="J621" s="613"/>
      <c r="K621" s="1604">
        <f t="shared" si="113"/>
      </c>
      <c r="L621" s="557"/>
    </row>
    <row r="622" spans="1:12" ht="31.5">
      <c r="A622" s="5"/>
      <c r="B622" s="1276"/>
      <c r="C622" s="1274">
        <v>205</v>
      </c>
      <c r="D622" s="1275" t="s">
        <v>1582</v>
      </c>
      <c r="E622" s="687"/>
      <c r="F622" s="696">
        <f>G622+H622+I622+J622</f>
        <v>0</v>
      </c>
      <c r="G622" s="611"/>
      <c r="H622" s="612"/>
      <c r="I622" s="612"/>
      <c r="J622" s="613"/>
      <c r="K622" s="1604">
        <f t="shared" si="113"/>
      </c>
      <c r="L622" s="557"/>
    </row>
    <row r="623" spans="1:12" ht="15.75">
      <c r="A623" s="361"/>
      <c r="B623" s="1276"/>
      <c r="C623" s="1274">
        <v>208</v>
      </c>
      <c r="D623" s="1277" t="s">
        <v>1583</v>
      </c>
      <c r="E623" s="687"/>
      <c r="F623" s="696">
        <f>G623+H623+I623+J623</f>
        <v>0</v>
      </c>
      <c r="G623" s="611"/>
      <c r="H623" s="612"/>
      <c r="I623" s="612"/>
      <c r="J623" s="613"/>
      <c r="K623" s="1604">
        <f t="shared" si="113"/>
      </c>
      <c r="L623" s="557"/>
    </row>
    <row r="624" spans="1:12" ht="15.75">
      <c r="A624" s="474"/>
      <c r="B624" s="1272"/>
      <c r="C624" s="1270">
        <v>209</v>
      </c>
      <c r="D624" s="1278" t="s">
        <v>1584</v>
      </c>
      <c r="E624" s="691"/>
      <c r="F624" s="695">
        <f>G624+H624+I624+J624</f>
        <v>0</v>
      </c>
      <c r="G624" s="620"/>
      <c r="H624" s="621"/>
      <c r="I624" s="621"/>
      <c r="J624" s="622"/>
      <c r="K624" s="1604">
        <f t="shared" si="113"/>
      </c>
      <c r="L624" s="557"/>
    </row>
    <row r="625" spans="1:12" ht="15.75">
      <c r="A625" s="5"/>
      <c r="B625" s="1266">
        <v>500</v>
      </c>
      <c r="C625" s="1727" t="s">
        <v>1585</v>
      </c>
      <c r="D625" s="1727"/>
      <c r="E625" s="1605">
        <f aca="true" t="shared" si="115" ref="E625:J625">SUM(E626:E630)</f>
        <v>0</v>
      </c>
      <c r="F625" s="524">
        <f t="shared" si="115"/>
        <v>0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0</v>
      </c>
      <c r="K625" s="1604">
        <f t="shared" si="113"/>
      </c>
      <c r="L625" s="557"/>
    </row>
    <row r="626" spans="1:12" ht="31.5">
      <c r="A626" s="5"/>
      <c r="B626" s="1272"/>
      <c r="C626" s="1279">
        <v>551</v>
      </c>
      <c r="D626" s="1280" t="s">
        <v>1586</v>
      </c>
      <c r="E626" s="685"/>
      <c r="F626" s="694">
        <f aca="true" t="shared" si="116" ref="F626:F631">G626+H626+I626+J626</f>
        <v>0</v>
      </c>
      <c r="G626" s="1562">
        <v>0</v>
      </c>
      <c r="H626" s="1563">
        <v>0</v>
      </c>
      <c r="I626" s="1563">
        <v>0</v>
      </c>
      <c r="J626" s="610"/>
      <c r="K626" s="1604">
        <f t="shared" si="113"/>
      </c>
      <c r="L626" s="557"/>
    </row>
    <row r="627" spans="1:12" ht="15.75">
      <c r="A627" s="5"/>
      <c r="B627" s="1272"/>
      <c r="C627" s="1281">
        <f>C626+1</f>
        <v>552</v>
      </c>
      <c r="D627" s="1282" t="s">
        <v>1587</v>
      </c>
      <c r="E627" s="687"/>
      <c r="F627" s="696">
        <f t="shared" si="116"/>
        <v>0</v>
      </c>
      <c r="G627" s="1564">
        <v>0</v>
      </c>
      <c r="H627" s="1565">
        <v>0</v>
      </c>
      <c r="I627" s="1565">
        <v>0</v>
      </c>
      <c r="J627" s="613"/>
      <c r="K627" s="1604">
        <f t="shared" si="113"/>
      </c>
      <c r="L627" s="557"/>
    </row>
    <row r="628" spans="1:12" ht="15.75">
      <c r="A628" s="9">
        <v>5</v>
      </c>
      <c r="B628" s="1283"/>
      <c r="C628" s="1281">
        <v>560</v>
      </c>
      <c r="D628" s="1284" t="s">
        <v>1588</v>
      </c>
      <c r="E628" s="687"/>
      <c r="F628" s="696">
        <f t="shared" si="116"/>
        <v>0</v>
      </c>
      <c r="G628" s="1564">
        <v>0</v>
      </c>
      <c r="H628" s="1565">
        <v>0</v>
      </c>
      <c r="I628" s="1565">
        <v>0</v>
      </c>
      <c r="J628" s="613"/>
      <c r="K628" s="1604">
        <f t="shared" si="113"/>
      </c>
      <c r="L628" s="557"/>
    </row>
    <row r="629" spans="1:12" ht="15.75">
      <c r="A629" s="10">
        <v>10</v>
      </c>
      <c r="B629" s="1283"/>
      <c r="C629" s="1281">
        <v>580</v>
      </c>
      <c r="D629" s="1282" t="s">
        <v>1589</v>
      </c>
      <c r="E629" s="687"/>
      <c r="F629" s="696">
        <f t="shared" si="116"/>
        <v>0</v>
      </c>
      <c r="G629" s="1564">
        <v>0</v>
      </c>
      <c r="H629" s="1565">
        <v>0</v>
      </c>
      <c r="I629" s="1565">
        <v>0</v>
      </c>
      <c r="J629" s="613"/>
      <c r="K629" s="1604">
        <f t="shared" si="113"/>
      </c>
      <c r="L629" s="557"/>
    </row>
    <row r="630" spans="1:12" ht="31.5">
      <c r="A630" s="10">
        <v>15</v>
      </c>
      <c r="B630" s="1272"/>
      <c r="C630" s="1285">
        <v>590</v>
      </c>
      <c r="D630" s="1286" t="s">
        <v>1590</v>
      </c>
      <c r="E630" s="691"/>
      <c r="F630" s="695">
        <f t="shared" si="116"/>
        <v>0</v>
      </c>
      <c r="G630" s="620"/>
      <c r="H630" s="621"/>
      <c r="I630" s="621"/>
      <c r="J630" s="622"/>
      <c r="K630" s="1604">
        <f t="shared" si="113"/>
      </c>
      <c r="L630" s="557"/>
    </row>
    <row r="631" spans="1:12" ht="15.75">
      <c r="A631" s="9">
        <v>35</v>
      </c>
      <c r="B631" s="1266">
        <v>800</v>
      </c>
      <c r="C631" s="1728" t="s">
        <v>1729</v>
      </c>
      <c r="D631" s="1729"/>
      <c r="E631" s="1582"/>
      <c r="F631" s="526">
        <f t="shared" si="116"/>
        <v>0</v>
      </c>
      <c r="G631" s="1381"/>
      <c r="H631" s="1382"/>
      <c r="I631" s="1382"/>
      <c r="J631" s="1383"/>
      <c r="K631" s="1604">
        <f t="shared" si="113"/>
      </c>
      <c r="L631" s="557"/>
    </row>
    <row r="632" spans="1:12" ht="15.75">
      <c r="A632" s="10">
        <v>40</v>
      </c>
      <c r="B632" s="1266">
        <v>1000</v>
      </c>
      <c r="C632" s="1726" t="s">
        <v>1592</v>
      </c>
      <c r="D632" s="1726"/>
      <c r="E632" s="1582">
        <f aca="true" t="shared" si="117" ref="E632:J632">SUM(E633:E649)</f>
        <v>0</v>
      </c>
      <c r="F632" s="526">
        <f t="shared" si="117"/>
        <v>4941</v>
      </c>
      <c r="G632" s="641">
        <f t="shared" si="117"/>
        <v>4941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04">
        <f t="shared" si="113"/>
        <v>1</v>
      </c>
      <c r="L632" s="557"/>
    </row>
    <row r="633" spans="1:12" ht="15.75">
      <c r="A633" s="10">
        <v>45</v>
      </c>
      <c r="B633" s="1273"/>
      <c r="C633" s="1268">
        <v>1011</v>
      </c>
      <c r="D633" s="1287" t="s">
        <v>1593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4">
        <f t="shared" si="113"/>
      </c>
      <c r="L633" s="557"/>
    </row>
    <row r="634" spans="1:12" ht="15.75">
      <c r="A634" s="10">
        <v>50</v>
      </c>
      <c r="B634" s="1273"/>
      <c r="C634" s="1274">
        <v>1012</v>
      </c>
      <c r="D634" s="1275" t="s">
        <v>1594</v>
      </c>
      <c r="E634" s="687"/>
      <c r="F634" s="696">
        <f t="shared" si="118"/>
        <v>0</v>
      </c>
      <c r="G634" s="611"/>
      <c r="H634" s="612"/>
      <c r="I634" s="612"/>
      <c r="J634" s="613"/>
      <c r="K634" s="1604">
        <f t="shared" si="113"/>
      </c>
      <c r="L634" s="557"/>
    </row>
    <row r="635" spans="1:12" ht="15.75">
      <c r="A635" s="10">
        <v>55</v>
      </c>
      <c r="B635" s="1273"/>
      <c r="C635" s="1274">
        <v>1013</v>
      </c>
      <c r="D635" s="1275" t="s">
        <v>1595</v>
      </c>
      <c r="E635" s="687"/>
      <c r="F635" s="696">
        <f t="shared" si="118"/>
        <v>0</v>
      </c>
      <c r="G635" s="611"/>
      <c r="H635" s="612"/>
      <c r="I635" s="612"/>
      <c r="J635" s="613"/>
      <c r="K635" s="1604">
        <f t="shared" si="113"/>
      </c>
      <c r="L635" s="557"/>
    </row>
    <row r="636" spans="1:12" ht="15.75">
      <c r="A636" s="10">
        <v>60</v>
      </c>
      <c r="B636" s="1273"/>
      <c r="C636" s="1274">
        <v>1014</v>
      </c>
      <c r="D636" s="1275" t="s">
        <v>1596</v>
      </c>
      <c r="E636" s="687"/>
      <c r="F636" s="696">
        <f t="shared" si="118"/>
        <v>0</v>
      </c>
      <c r="G636" s="611"/>
      <c r="H636" s="612"/>
      <c r="I636" s="612"/>
      <c r="J636" s="613"/>
      <c r="K636" s="1604">
        <f t="shared" si="113"/>
      </c>
      <c r="L636" s="557"/>
    </row>
    <row r="637" spans="1:12" ht="15.75">
      <c r="A637" s="9">
        <v>65</v>
      </c>
      <c r="B637" s="1273"/>
      <c r="C637" s="1274">
        <v>1015</v>
      </c>
      <c r="D637" s="1275" t="s">
        <v>1597</v>
      </c>
      <c r="E637" s="687"/>
      <c r="F637" s="696">
        <f t="shared" si="118"/>
        <v>0</v>
      </c>
      <c r="G637" s="611"/>
      <c r="H637" s="612"/>
      <c r="I637" s="612"/>
      <c r="J637" s="613"/>
      <c r="K637" s="1604">
        <f t="shared" si="113"/>
      </c>
      <c r="L637" s="557"/>
    </row>
    <row r="638" spans="1:12" ht="15.75">
      <c r="A638" s="10">
        <v>70</v>
      </c>
      <c r="B638" s="1273"/>
      <c r="C638" s="1288">
        <v>1016</v>
      </c>
      <c r="D638" s="1289" t="s">
        <v>1598</v>
      </c>
      <c r="E638" s="689"/>
      <c r="F638" s="697">
        <f t="shared" si="118"/>
        <v>0</v>
      </c>
      <c r="G638" s="675"/>
      <c r="H638" s="676"/>
      <c r="I638" s="676"/>
      <c r="J638" s="677"/>
      <c r="K638" s="1604">
        <f t="shared" si="113"/>
      </c>
      <c r="L638" s="557"/>
    </row>
    <row r="639" spans="1:12" ht="15.75">
      <c r="A639" s="10">
        <v>75</v>
      </c>
      <c r="B639" s="1267"/>
      <c r="C639" s="1290">
        <v>1020</v>
      </c>
      <c r="D639" s="1291" t="s">
        <v>1599</v>
      </c>
      <c r="E639" s="1583"/>
      <c r="F639" s="699">
        <f t="shared" si="118"/>
        <v>0</v>
      </c>
      <c r="G639" s="617"/>
      <c r="H639" s="618"/>
      <c r="I639" s="618"/>
      <c r="J639" s="619"/>
      <c r="K639" s="1604">
        <f t="shared" si="113"/>
      </c>
      <c r="L639" s="557"/>
    </row>
    <row r="640" spans="1:12" ht="15.75">
      <c r="A640" s="10">
        <v>80</v>
      </c>
      <c r="B640" s="1273"/>
      <c r="C640" s="1292">
        <v>1030</v>
      </c>
      <c r="D640" s="1293" t="s">
        <v>1600</v>
      </c>
      <c r="E640" s="1584"/>
      <c r="F640" s="701">
        <f t="shared" si="118"/>
        <v>0</v>
      </c>
      <c r="G640" s="614"/>
      <c r="H640" s="615"/>
      <c r="I640" s="615"/>
      <c r="J640" s="616"/>
      <c r="K640" s="1604">
        <f t="shared" si="113"/>
      </c>
      <c r="L640" s="557"/>
    </row>
    <row r="641" spans="1:12" ht="15.75">
      <c r="A641" s="10">
        <v>85</v>
      </c>
      <c r="B641" s="1273"/>
      <c r="C641" s="1290">
        <v>1051</v>
      </c>
      <c r="D641" s="1294" t="s">
        <v>1601</v>
      </c>
      <c r="E641" s="1583"/>
      <c r="F641" s="699">
        <f t="shared" si="118"/>
        <v>0</v>
      </c>
      <c r="G641" s="617"/>
      <c r="H641" s="618"/>
      <c r="I641" s="618"/>
      <c r="J641" s="619"/>
      <c r="K641" s="1604">
        <f t="shared" si="113"/>
      </c>
      <c r="L641" s="557"/>
    </row>
    <row r="642" spans="1:12" ht="15.75">
      <c r="A642" s="10">
        <v>90</v>
      </c>
      <c r="B642" s="1273"/>
      <c r="C642" s="1274">
        <v>1052</v>
      </c>
      <c r="D642" s="1275" t="s">
        <v>1602</v>
      </c>
      <c r="E642" s="687"/>
      <c r="F642" s="696">
        <f t="shared" si="118"/>
        <v>4927</v>
      </c>
      <c r="G642" s="611">
        <v>4927</v>
      </c>
      <c r="H642" s="612"/>
      <c r="I642" s="612"/>
      <c r="J642" s="613"/>
      <c r="K642" s="1604">
        <f t="shared" si="113"/>
        <v>1</v>
      </c>
      <c r="L642" s="557"/>
    </row>
    <row r="643" spans="1:12" ht="15.75">
      <c r="A643" s="9">
        <v>115</v>
      </c>
      <c r="B643" s="1273"/>
      <c r="C643" s="1292">
        <v>1053</v>
      </c>
      <c r="D643" s="1293" t="s">
        <v>527</v>
      </c>
      <c r="E643" s="1584"/>
      <c r="F643" s="701">
        <f t="shared" si="118"/>
        <v>0</v>
      </c>
      <c r="G643" s="614"/>
      <c r="H643" s="615"/>
      <c r="I643" s="615"/>
      <c r="J643" s="616"/>
      <c r="K643" s="1604">
        <f t="shared" si="113"/>
      </c>
      <c r="L643" s="557"/>
    </row>
    <row r="644" spans="1:12" ht="15.75">
      <c r="A644" s="9">
        <v>125</v>
      </c>
      <c r="B644" s="1273"/>
      <c r="C644" s="1290">
        <v>1062</v>
      </c>
      <c r="D644" s="1291" t="s">
        <v>1603</v>
      </c>
      <c r="E644" s="1583"/>
      <c r="F644" s="699">
        <f t="shared" si="118"/>
        <v>14</v>
      </c>
      <c r="G644" s="617">
        <v>14</v>
      </c>
      <c r="H644" s="618"/>
      <c r="I644" s="618"/>
      <c r="J644" s="619"/>
      <c r="K644" s="1604">
        <f t="shared" si="113"/>
        <v>1</v>
      </c>
      <c r="L644" s="557"/>
    </row>
    <row r="645" spans="1:12" ht="15.75">
      <c r="A645" s="10">
        <v>130</v>
      </c>
      <c r="B645" s="1273"/>
      <c r="C645" s="1292">
        <v>1063</v>
      </c>
      <c r="D645" s="1295" t="s">
        <v>1163</v>
      </c>
      <c r="E645" s="1584"/>
      <c r="F645" s="701">
        <f t="shared" si="118"/>
        <v>0</v>
      </c>
      <c r="G645" s="614"/>
      <c r="H645" s="615"/>
      <c r="I645" s="615"/>
      <c r="J645" s="616"/>
      <c r="K645" s="1604">
        <f t="shared" si="113"/>
      </c>
      <c r="L645" s="557"/>
    </row>
    <row r="646" spans="1:12" ht="15.75">
      <c r="A646" s="10">
        <v>135</v>
      </c>
      <c r="B646" s="1273"/>
      <c r="C646" s="1296">
        <v>1069</v>
      </c>
      <c r="D646" s="1297" t="s">
        <v>1604</v>
      </c>
      <c r="E646" s="1585"/>
      <c r="F646" s="703">
        <f t="shared" si="118"/>
        <v>0</v>
      </c>
      <c r="G646" s="803"/>
      <c r="H646" s="804"/>
      <c r="I646" s="804"/>
      <c r="J646" s="768"/>
      <c r="K646" s="1604">
        <f t="shared" si="113"/>
      </c>
      <c r="L646" s="557"/>
    </row>
    <row r="647" spans="1:12" ht="15.75">
      <c r="A647" s="10">
        <v>140</v>
      </c>
      <c r="B647" s="1267"/>
      <c r="C647" s="1290">
        <v>1091</v>
      </c>
      <c r="D647" s="1294" t="s">
        <v>528</v>
      </c>
      <c r="E647" s="1583"/>
      <c r="F647" s="699">
        <f t="shared" si="118"/>
        <v>0</v>
      </c>
      <c r="G647" s="617"/>
      <c r="H647" s="618"/>
      <c r="I647" s="618"/>
      <c r="J647" s="619"/>
      <c r="K647" s="1604">
        <f t="shared" si="113"/>
      </c>
      <c r="L647" s="557"/>
    </row>
    <row r="648" spans="1:12" ht="15.75">
      <c r="A648" s="10">
        <v>145</v>
      </c>
      <c r="B648" s="1273"/>
      <c r="C648" s="1274">
        <v>1092</v>
      </c>
      <c r="D648" s="1275" t="s">
        <v>1818</v>
      </c>
      <c r="E648" s="687"/>
      <c r="F648" s="696">
        <f t="shared" si="118"/>
        <v>0</v>
      </c>
      <c r="G648" s="611"/>
      <c r="H648" s="612"/>
      <c r="I648" s="612"/>
      <c r="J648" s="613"/>
      <c r="K648" s="1604">
        <f t="shared" si="113"/>
      </c>
      <c r="L648" s="557"/>
    </row>
    <row r="649" spans="1:12" ht="15.75">
      <c r="A649" s="10">
        <v>150</v>
      </c>
      <c r="B649" s="1273"/>
      <c r="C649" s="1270">
        <v>1098</v>
      </c>
      <c r="D649" s="1298" t="s">
        <v>1605</v>
      </c>
      <c r="E649" s="691"/>
      <c r="F649" s="695">
        <f t="shared" si="118"/>
        <v>0</v>
      </c>
      <c r="G649" s="620"/>
      <c r="H649" s="621"/>
      <c r="I649" s="621"/>
      <c r="J649" s="622"/>
      <c r="K649" s="1604">
        <f t="shared" si="113"/>
      </c>
      <c r="L649" s="557"/>
    </row>
    <row r="650" spans="1:12" ht="15.75">
      <c r="A650" s="10">
        <v>155</v>
      </c>
      <c r="B650" s="1266">
        <v>1900</v>
      </c>
      <c r="C650" s="1718" t="s">
        <v>1225</v>
      </c>
      <c r="D650" s="1718"/>
      <c r="E650" s="1582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04">
        <f t="shared" si="113"/>
      </c>
      <c r="L650" s="557"/>
    </row>
    <row r="651" spans="1:12" ht="31.5">
      <c r="A651" s="10">
        <v>160</v>
      </c>
      <c r="B651" s="1273"/>
      <c r="C651" s="1268">
        <v>1901</v>
      </c>
      <c r="D651" s="1299" t="s">
        <v>1226</v>
      </c>
      <c r="E651" s="685"/>
      <c r="F651" s="694">
        <f>G651+H651+I651+J651</f>
        <v>0</v>
      </c>
      <c r="G651" s="608"/>
      <c r="H651" s="609"/>
      <c r="I651" s="609"/>
      <c r="J651" s="610"/>
      <c r="K651" s="1604">
        <f t="shared" si="113"/>
      </c>
      <c r="L651" s="557"/>
    </row>
    <row r="652" spans="1:12" ht="31.5">
      <c r="A652" s="10">
        <v>165</v>
      </c>
      <c r="B652" s="1300"/>
      <c r="C652" s="1274">
        <v>1981</v>
      </c>
      <c r="D652" s="1301" t="s">
        <v>1227</v>
      </c>
      <c r="E652" s="687"/>
      <c r="F652" s="696">
        <f>G652+H652+I652+J652</f>
        <v>0</v>
      </c>
      <c r="G652" s="611"/>
      <c r="H652" s="612"/>
      <c r="I652" s="612"/>
      <c r="J652" s="613"/>
      <c r="K652" s="1604">
        <f t="shared" si="113"/>
      </c>
      <c r="L652" s="557"/>
    </row>
    <row r="653" spans="1:12" ht="31.5">
      <c r="A653" s="10">
        <v>175</v>
      </c>
      <c r="B653" s="1273"/>
      <c r="C653" s="1270">
        <v>1991</v>
      </c>
      <c r="D653" s="1302" t="s">
        <v>1228</v>
      </c>
      <c r="E653" s="691"/>
      <c r="F653" s="695">
        <f>G653+H653+I653+J653</f>
        <v>0</v>
      </c>
      <c r="G653" s="620"/>
      <c r="H653" s="621"/>
      <c r="I653" s="621"/>
      <c r="J653" s="622"/>
      <c r="K653" s="1604">
        <f t="shared" si="113"/>
      </c>
      <c r="L653" s="557"/>
    </row>
    <row r="654" spans="1:12" ht="15.75">
      <c r="A654" s="10">
        <v>180</v>
      </c>
      <c r="B654" s="1266">
        <v>2100</v>
      </c>
      <c r="C654" s="1718" t="s">
        <v>1777</v>
      </c>
      <c r="D654" s="1718"/>
      <c r="E654" s="1582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4">
        <f t="shared" si="113"/>
      </c>
      <c r="L654" s="557"/>
    </row>
    <row r="655" spans="1:12" ht="15.75">
      <c r="A655" s="10">
        <v>185</v>
      </c>
      <c r="B655" s="1273"/>
      <c r="C655" s="1268">
        <v>2110</v>
      </c>
      <c r="D655" s="1303" t="s">
        <v>1606</v>
      </c>
      <c r="E655" s="685"/>
      <c r="F655" s="694">
        <f>G655+H655+I655+J655</f>
        <v>0</v>
      </c>
      <c r="G655" s="608"/>
      <c r="H655" s="609"/>
      <c r="I655" s="609"/>
      <c r="J655" s="610"/>
      <c r="K655" s="1604">
        <f t="shared" si="113"/>
      </c>
      <c r="L655" s="557"/>
    </row>
    <row r="656" spans="1:12" ht="15.75">
      <c r="A656" s="10">
        <v>190</v>
      </c>
      <c r="B656" s="1300"/>
      <c r="C656" s="1274">
        <v>2120</v>
      </c>
      <c r="D656" s="1277" t="s">
        <v>1607</v>
      </c>
      <c r="E656" s="687"/>
      <c r="F656" s="696">
        <f>G656+H656+I656+J656</f>
        <v>0</v>
      </c>
      <c r="G656" s="611"/>
      <c r="H656" s="612"/>
      <c r="I656" s="612"/>
      <c r="J656" s="613"/>
      <c r="K656" s="1604">
        <f t="shared" si="113"/>
      </c>
      <c r="L656" s="557"/>
    </row>
    <row r="657" spans="1:12" ht="15.75">
      <c r="A657" s="10">
        <v>200</v>
      </c>
      <c r="B657" s="1300"/>
      <c r="C657" s="1274">
        <v>2125</v>
      </c>
      <c r="D657" s="1277" t="s">
        <v>1730</v>
      </c>
      <c r="E657" s="687"/>
      <c r="F657" s="696">
        <f>G657+H657+I657+J657</f>
        <v>0</v>
      </c>
      <c r="G657" s="611"/>
      <c r="H657" s="612"/>
      <c r="I657" s="1565">
        <v>0</v>
      </c>
      <c r="J657" s="613"/>
      <c r="K657" s="1604">
        <f t="shared" si="113"/>
      </c>
      <c r="L657" s="557"/>
    </row>
    <row r="658" spans="1:12" ht="15.75">
      <c r="A658" s="10">
        <v>200</v>
      </c>
      <c r="B658" s="1272"/>
      <c r="C658" s="1274">
        <v>2140</v>
      </c>
      <c r="D658" s="1277" t="s">
        <v>1609</v>
      </c>
      <c r="E658" s="687"/>
      <c r="F658" s="696">
        <f>G658+H658+I658+J658</f>
        <v>0</v>
      </c>
      <c r="G658" s="611"/>
      <c r="H658" s="612"/>
      <c r="I658" s="1565">
        <v>0</v>
      </c>
      <c r="J658" s="613"/>
      <c r="K658" s="1604">
        <f t="shared" si="113"/>
      </c>
      <c r="L658" s="557"/>
    </row>
    <row r="659" spans="1:12" ht="15.75">
      <c r="A659" s="10">
        <v>205</v>
      </c>
      <c r="B659" s="1273"/>
      <c r="C659" s="1270">
        <v>2190</v>
      </c>
      <c r="D659" s="1304" t="s">
        <v>1610</v>
      </c>
      <c r="E659" s="691"/>
      <c r="F659" s="695">
        <f>G659+H659+I659+J659</f>
        <v>0</v>
      </c>
      <c r="G659" s="620"/>
      <c r="H659" s="621"/>
      <c r="I659" s="1567">
        <v>0</v>
      </c>
      <c r="J659" s="622"/>
      <c r="K659" s="1604">
        <f t="shared" si="113"/>
      </c>
      <c r="L659" s="557"/>
    </row>
    <row r="660" spans="1:12" ht="15.75">
      <c r="A660" s="10">
        <v>210</v>
      </c>
      <c r="B660" s="1266">
        <v>2200</v>
      </c>
      <c r="C660" s="1718" t="s">
        <v>1611</v>
      </c>
      <c r="D660" s="1718"/>
      <c r="E660" s="1582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4">
        <f t="shared" si="113"/>
      </c>
      <c r="L660" s="557"/>
    </row>
    <row r="661" spans="1:12" ht="15.75">
      <c r="A661" s="10">
        <v>215</v>
      </c>
      <c r="B661" s="1273"/>
      <c r="C661" s="1268">
        <v>2221</v>
      </c>
      <c r="D661" s="1269" t="s">
        <v>1146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4">
        <f t="shared" si="113"/>
      </c>
      <c r="L661" s="557"/>
    </row>
    <row r="662" spans="1:12" ht="15.75">
      <c r="A662" s="9">
        <v>220</v>
      </c>
      <c r="B662" s="1273"/>
      <c r="C662" s="1270">
        <v>2224</v>
      </c>
      <c r="D662" s="1271" t="s">
        <v>1612</v>
      </c>
      <c r="E662" s="691"/>
      <c r="F662" s="695">
        <f t="shared" si="122"/>
        <v>0</v>
      </c>
      <c r="G662" s="620"/>
      <c r="H662" s="621"/>
      <c r="I662" s="621"/>
      <c r="J662" s="622"/>
      <c r="K662" s="1604">
        <f t="shared" si="113"/>
      </c>
      <c r="L662" s="557"/>
    </row>
    <row r="663" spans="1:12" ht="15.75">
      <c r="A663" s="10">
        <v>225</v>
      </c>
      <c r="B663" s="1266">
        <v>2500</v>
      </c>
      <c r="C663" s="1718" t="s">
        <v>1613</v>
      </c>
      <c r="D663" s="1725"/>
      <c r="E663" s="1582"/>
      <c r="F663" s="526">
        <f t="shared" si="122"/>
        <v>0</v>
      </c>
      <c r="G663" s="1381"/>
      <c r="H663" s="1382"/>
      <c r="I663" s="1382"/>
      <c r="J663" s="1383"/>
      <c r="K663" s="1604">
        <f t="shared" si="113"/>
      </c>
      <c r="L663" s="557"/>
    </row>
    <row r="664" spans="1:12" ht="15.75">
      <c r="A664" s="10">
        <v>230</v>
      </c>
      <c r="B664" s="1266">
        <v>2600</v>
      </c>
      <c r="C664" s="1723" t="s">
        <v>1614</v>
      </c>
      <c r="D664" s="1724"/>
      <c r="E664" s="1582"/>
      <c r="F664" s="526">
        <f t="shared" si="122"/>
        <v>0</v>
      </c>
      <c r="G664" s="1381"/>
      <c r="H664" s="1382"/>
      <c r="I664" s="1382"/>
      <c r="J664" s="1383"/>
      <c r="K664" s="1604">
        <f t="shared" si="113"/>
      </c>
      <c r="L664" s="557"/>
    </row>
    <row r="665" spans="1:12" ht="15.75">
      <c r="A665" s="10">
        <v>245</v>
      </c>
      <c r="B665" s="1266">
        <v>2700</v>
      </c>
      <c r="C665" s="1723" t="s">
        <v>1615</v>
      </c>
      <c r="D665" s="1724"/>
      <c r="E665" s="1582"/>
      <c r="F665" s="526">
        <f t="shared" si="122"/>
        <v>0</v>
      </c>
      <c r="G665" s="1381"/>
      <c r="H665" s="1382"/>
      <c r="I665" s="1382"/>
      <c r="J665" s="1383"/>
      <c r="K665" s="1604">
        <f t="shared" si="113"/>
      </c>
      <c r="L665" s="557"/>
    </row>
    <row r="666" spans="1:12" ht="15.75">
      <c r="A666" s="9">
        <v>220</v>
      </c>
      <c r="B666" s="1266">
        <v>2800</v>
      </c>
      <c r="C666" s="1723" t="s">
        <v>1616</v>
      </c>
      <c r="D666" s="1724"/>
      <c r="E666" s="1582"/>
      <c r="F666" s="526">
        <f t="shared" si="122"/>
        <v>0</v>
      </c>
      <c r="G666" s="1381"/>
      <c r="H666" s="1382"/>
      <c r="I666" s="1382"/>
      <c r="J666" s="1383"/>
      <c r="K666" s="1604">
        <f t="shared" si="113"/>
      </c>
      <c r="L666" s="557"/>
    </row>
    <row r="667" spans="1:12" ht="15.75">
      <c r="A667" s="10">
        <v>225</v>
      </c>
      <c r="B667" s="1266">
        <v>2900</v>
      </c>
      <c r="C667" s="1718" t="s">
        <v>1617</v>
      </c>
      <c r="D667" s="1718"/>
      <c r="E667" s="1582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4">
        <f t="shared" si="113"/>
      </c>
      <c r="L667" s="557"/>
    </row>
    <row r="668" spans="1:12" ht="15.75">
      <c r="A668" s="10">
        <v>230</v>
      </c>
      <c r="B668" s="1305"/>
      <c r="C668" s="1268">
        <v>2920</v>
      </c>
      <c r="D668" s="1306" t="s">
        <v>1618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4">
        <f t="shared" si="113"/>
      </c>
      <c r="L668" s="557"/>
    </row>
    <row r="669" spans="1:12" ht="36" customHeight="1">
      <c r="A669" s="10">
        <v>235</v>
      </c>
      <c r="B669" s="1305"/>
      <c r="C669" s="1292">
        <v>2969</v>
      </c>
      <c r="D669" s="1307" t="s">
        <v>1619</v>
      </c>
      <c r="E669" s="1584"/>
      <c r="F669" s="701">
        <f t="shared" si="124"/>
        <v>0</v>
      </c>
      <c r="G669" s="614"/>
      <c r="H669" s="615"/>
      <c r="I669" s="615"/>
      <c r="J669" s="616"/>
      <c r="K669" s="1604">
        <f t="shared" si="113"/>
      </c>
      <c r="L669" s="557"/>
    </row>
    <row r="670" spans="1:12" ht="31.5">
      <c r="A670" s="10">
        <v>240</v>
      </c>
      <c r="B670" s="1305"/>
      <c r="C670" s="1308">
        <v>2970</v>
      </c>
      <c r="D670" s="1309" t="s">
        <v>1620</v>
      </c>
      <c r="E670" s="1586"/>
      <c r="F670" s="705">
        <f t="shared" si="124"/>
        <v>0</v>
      </c>
      <c r="G670" s="811"/>
      <c r="H670" s="812"/>
      <c r="I670" s="812"/>
      <c r="J670" s="787"/>
      <c r="K670" s="1604">
        <f t="shared" si="113"/>
      </c>
      <c r="L670" s="557"/>
    </row>
    <row r="671" spans="1:12" ht="15.75">
      <c r="A671" s="10">
        <v>245</v>
      </c>
      <c r="B671" s="1305"/>
      <c r="C671" s="1296">
        <v>2989</v>
      </c>
      <c r="D671" s="1310" t="s">
        <v>1621</v>
      </c>
      <c r="E671" s="1585"/>
      <c r="F671" s="703">
        <f t="shared" si="124"/>
        <v>0</v>
      </c>
      <c r="G671" s="803"/>
      <c r="H671" s="804"/>
      <c r="I671" s="804"/>
      <c r="J671" s="768"/>
      <c r="K671" s="1604">
        <f t="shared" si="113"/>
      </c>
      <c r="L671" s="557"/>
    </row>
    <row r="672" spans="1:12" ht="15.75">
      <c r="A672" s="9">
        <v>250</v>
      </c>
      <c r="B672" s="1273"/>
      <c r="C672" s="1290">
        <v>2991</v>
      </c>
      <c r="D672" s="1311" t="s">
        <v>1622</v>
      </c>
      <c r="E672" s="1583"/>
      <c r="F672" s="699">
        <f t="shared" si="124"/>
        <v>0</v>
      </c>
      <c r="G672" s="617"/>
      <c r="H672" s="618"/>
      <c r="I672" s="618"/>
      <c r="J672" s="619"/>
      <c r="K672" s="1604">
        <f t="shared" si="113"/>
      </c>
      <c r="L672" s="557"/>
    </row>
    <row r="673" spans="1:12" ht="15.75">
      <c r="A673" s="10">
        <v>255</v>
      </c>
      <c r="B673" s="1273"/>
      <c r="C673" s="1270">
        <v>2992</v>
      </c>
      <c r="D673" s="1312" t="s">
        <v>1623</v>
      </c>
      <c r="E673" s="691"/>
      <c r="F673" s="695">
        <f t="shared" si="124"/>
        <v>0</v>
      </c>
      <c r="G673" s="620"/>
      <c r="H673" s="621"/>
      <c r="I673" s="621"/>
      <c r="J673" s="622"/>
      <c r="K673" s="1604">
        <f t="shared" si="113"/>
      </c>
      <c r="L673" s="557"/>
    </row>
    <row r="674" spans="1:12" ht="15.75">
      <c r="A674" s="10">
        <v>265</v>
      </c>
      <c r="B674" s="1266">
        <v>3300</v>
      </c>
      <c r="C674" s="1313" t="s">
        <v>1624</v>
      </c>
      <c r="D674" s="1434"/>
      <c r="E674" s="1582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4">
        <f t="shared" si="113"/>
      </c>
      <c r="L674" s="557"/>
    </row>
    <row r="675" spans="1:12" ht="15.75">
      <c r="A675" s="9">
        <v>270</v>
      </c>
      <c r="B675" s="1272"/>
      <c r="C675" s="1268">
        <v>3301</v>
      </c>
      <c r="D675" s="1314" t="s">
        <v>1625</v>
      </c>
      <c r="E675" s="685"/>
      <c r="F675" s="694">
        <f aca="true" t="shared" si="126" ref="F675:F683">G675+H675+I675+J675</f>
        <v>0</v>
      </c>
      <c r="G675" s="608"/>
      <c r="H675" s="609"/>
      <c r="I675" s="1563">
        <v>0</v>
      </c>
      <c r="J675" s="818">
        <v>0</v>
      </c>
      <c r="K675" s="1604">
        <f t="shared" si="113"/>
      </c>
      <c r="L675" s="557"/>
    </row>
    <row r="676" spans="1:12" ht="15.75">
      <c r="A676" s="9">
        <v>290</v>
      </c>
      <c r="B676" s="1272"/>
      <c r="C676" s="1274">
        <v>3302</v>
      </c>
      <c r="D676" s="1315" t="s">
        <v>1731</v>
      </c>
      <c r="E676" s="687"/>
      <c r="F676" s="696">
        <f t="shared" si="126"/>
        <v>0</v>
      </c>
      <c r="G676" s="611"/>
      <c r="H676" s="612"/>
      <c r="I676" s="1565">
        <v>0</v>
      </c>
      <c r="J676" s="819">
        <v>0</v>
      </c>
      <c r="K676" s="1604">
        <f t="shared" si="113"/>
      </c>
      <c r="L676" s="557"/>
    </row>
    <row r="677" spans="1:12" ht="15.75">
      <c r="A677" s="18">
        <v>320</v>
      </c>
      <c r="B677" s="1272"/>
      <c r="C677" s="1274">
        <v>3303</v>
      </c>
      <c r="D677" s="1315" t="s">
        <v>1626</v>
      </c>
      <c r="E677" s="687"/>
      <c r="F677" s="696">
        <f t="shared" si="126"/>
        <v>0</v>
      </c>
      <c r="G677" s="611"/>
      <c r="H677" s="612"/>
      <c r="I677" s="1565">
        <v>0</v>
      </c>
      <c r="J677" s="819">
        <v>0</v>
      </c>
      <c r="K677" s="1604">
        <f t="shared" si="113"/>
      </c>
      <c r="L677" s="557"/>
    </row>
    <row r="678" spans="1:12" ht="15.75">
      <c r="A678" s="9">
        <v>330</v>
      </c>
      <c r="B678" s="1272"/>
      <c r="C678" s="1274">
        <v>3304</v>
      </c>
      <c r="D678" s="1315" t="s">
        <v>1627</v>
      </c>
      <c r="E678" s="687"/>
      <c r="F678" s="696">
        <f t="shared" si="126"/>
        <v>0</v>
      </c>
      <c r="G678" s="611"/>
      <c r="H678" s="612"/>
      <c r="I678" s="1565">
        <v>0</v>
      </c>
      <c r="J678" s="819">
        <v>0</v>
      </c>
      <c r="K678" s="1604">
        <f t="shared" si="113"/>
      </c>
      <c r="L678" s="557"/>
    </row>
    <row r="679" spans="1:12" ht="30">
      <c r="A679" s="9">
        <v>350</v>
      </c>
      <c r="B679" s="1272"/>
      <c r="C679" s="1274">
        <v>3305</v>
      </c>
      <c r="D679" s="1315" t="s">
        <v>1628</v>
      </c>
      <c r="E679" s="687"/>
      <c r="F679" s="696">
        <f t="shared" si="126"/>
        <v>0</v>
      </c>
      <c r="G679" s="611"/>
      <c r="H679" s="612"/>
      <c r="I679" s="1565">
        <v>0</v>
      </c>
      <c r="J679" s="819">
        <v>0</v>
      </c>
      <c r="K679" s="1604">
        <f t="shared" si="113"/>
      </c>
      <c r="L679" s="557"/>
    </row>
    <row r="680" spans="1:12" ht="15.75">
      <c r="A680" s="10">
        <v>355</v>
      </c>
      <c r="B680" s="1272"/>
      <c r="C680" s="1270">
        <v>3306</v>
      </c>
      <c r="D680" s="1316" t="s">
        <v>1629</v>
      </c>
      <c r="E680" s="691"/>
      <c r="F680" s="695">
        <f t="shared" si="126"/>
        <v>0</v>
      </c>
      <c r="G680" s="620"/>
      <c r="H680" s="621"/>
      <c r="I680" s="1567">
        <v>0</v>
      </c>
      <c r="J680" s="1572">
        <v>0</v>
      </c>
      <c r="K680" s="1604">
        <f t="shared" si="113"/>
      </c>
      <c r="L680" s="557"/>
    </row>
    <row r="681" spans="1:12" ht="15.75">
      <c r="A681" s="10">
        <v>375</v>
      </c>
      <c r="B681" s="1266">
        <v>3900</v>
      </c>
      <c r="C681" s="1718" t="s">
        <v>1630</v>
      </c>
      <c r="D681" s="1718"/>
      <c r="E681" s="1582"/>
      <c r="F681" s="526">
        <f t="shared" si="126"/>
        <v>0</v>
      </c>
      <c r="G681" s="1381"/>
      <c r="H681" s="1382"/>
      <c r="I681" s="1382"/>
      <c r="J681" s="1383"/>
      <c r="K681" s="1604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66">
        <v>4000</v>
      </c>
      <c r="C682" s="1718" t="s">
        <v>1631</v>
      </c>
      <c r="D682" s="1718"/>
      <c r="E682" s="1582"/>
      <c r="F682" s="526">
        <f t="shared" si="126"/>
        <v>0</v>
      </c>
      <c r="G682" s="1381"/>
      <c r="H682" s="1382"/>
      <c r="I682" s="1382"/>
      <c r="J682" s="1383"/>
      <c r="K682" s="1604">
        <f t="shared" si="127"/>
      </c>
      <c r="L682" s="557"/>
    </row>
    <row r="683" spans="1:12" ht="15.75">
      <c r="A683" s="10">
        <v>385</v>
      </c>
      <c r="B683" s="1266">
        <v>4100</v>
      </c>
      <c r="C683" s="1718" t="s">
        <v>1632</v>
      </c>
      <c r="D683" s="1718"/>
      <c r="E683" s="1582"/>
      <c r="F683" s="526">
        <f t="shared" si="126"/>
        <v>0</v>
      </c>
      <c r="G683" s="1381"/>
      <c r="H683" s="1382"/>
      <c r="I683" s="1382"/>
      <c r="J683" s="1383"/>
      <c r="K683" s="1604">
        <f t="shared" si="127"/>
      </c>
      <c r="L683" s="557"/>
    </row>
    <row r="684" spans="1:12" ht="15.75">
      <c r="A684" s="10">
        <v>390</v>
      </c>
      <c r="B684" s="1266">
        <v>4200</v>
      </c>
      <c r="C684" s="1718" t="s">
        <v>1633</v>
      </c>
      <c r="D684" s="1718"/>
      <c r="E684" s="1582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4">
        <f t="shared" si="127"/>
      </c>
      <c r="L684" s="557"/>
    </row>
    <row r="685" spans="1:12" ht="15.75">
      <c r="A685" s="10">
        <v>395</v>
      </c>
      <c r="B685" s="1317"/>
      <c r="C685" s="1268">
        <v>4201</v>
      </c>
      <c r="D685" s="1269" t="s">
        <v>1634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4">
        <f t="shared" si="127"/>
      </c>
      <c r="L685" s="557"/>
    </row>
    <row r="686" spans="1:12" ht="15.75">
      <c r="A686" s="527">
        <v>397</v>
      </c>
      <c r="B686" s="1317"/>
      <c r="C686" s="1274">
        <v>4202</v>
      </c>
      <c r="D686" s="1318" t="s">
        <v>1635</v>
      </c>
      <c r="E686" s="687"/>
      <c r="F686" s="696">
        <f t="shared" si="129"/>
        <v>0</v>
      </c>
      <c r="G686" s="611"/>
      <c r="H686" s="612"/>
      <c r="I686" s="612"/>
      <c r="J686" s="613"/>
      <c r="K686" s="1604">
        <f t="shared" si="127"/>
      </c>
      <c r="L686" s="557"/>
    </row>
    <row r="687" spans="1:12" ht="15.75">
      <c r="A687" s="8">
        <v>398</v>
      </c>
      <c r="B687" s="1317"/>
      <c r="C687" s="1274">
        <v>4214</v>
      </c>
      <c r="D687" s="1318" t="s">
        <v>1636</v>
      </c>
      <c r="E687" s="687"/>
      <c r="F687" s="696">
        <f t="shared" si="129"/>
        <v>0</v>
      </c>
      <c r="G687" s="611"/>
      <c r="H687" s="612"/>
      <c r="I687" s="612"/>
      <c r="J687" s="613"/>
      <c r="K687" s="1604">
        <f t="shared" si="127"/>
      </c>
      <c r="L687" s="557"/>
    </row>
    <row r="688" spans="1:12" ht="15.75">
      <c r="A688" s="8">
        <v>399</v>
      </c>
      <c r="B688" s="1317"/>
      <c r="C688" s="1274">
        <v>4217</v>
      </c>
      <c r="D688" s="1318" t="s">
        <v>1637</v>
      </c>
      <c r="E688" s="687"/>
      <c r="F688" s="696">
        <f t="shared" si="129"/>
        <v>0</v>
      </c>
      <c r="G688" s="611"/>
      <c r="H688" s="612"/>
      <c r="I688" s="612"/>
      <c r="J688" s="613"/>
      <c r="K688" s="1604">
        <f t="shared" si="127"/>
      </c>
      <c r="L688" s="557"/>
    </row>
    <row r="689" spans="1:12" ht="31.5">
      <c r="A689" s="8">
        <v>400</v>
      </c>
      <c r="B689" s="1317"/>
      <c r="C689" s="1274">
        <v>4218</v>
      </c>
      <c r="D689" s="1275" t="s">
        <v>1638</v>
      </c>
      <c r="E689" s="687"/>
      <c r="F689" s="696">
        <f t="shared" si="129"/>
        <v>0</v>
      </c>
      <c r="G689" s="611"/>
      <c r="H689" s="612"/>
      <c r="I689" s="612"/>
      <c r="J689" s="613"/>
      <c r="K689" s="1604">
        <f t="shared" si="127"/>
      </c>
      <c r="L689" s="557"/>
    </row>
    <row r="690" spans="1:12" ht="15.75">
      <c r="A690" s="8">
        <v>401</v>
      </c>
      <c r="B690" s="1317"/>
      <c r="C690" s="1270">
        <v>4219</v>
      </c>
      <c r="D690" s="1302" t="s">
        <v>1639</v>
      </c>
      <c r="E690" s="691"/>
      <c r="F690" s="695">
        <f t="shared" si="129"/>
        <v>0</v>
      </c>
      <c r="G690" s="620"/>
      <c r="H690" s="621"/>
      <c r="I690" s="621"/>
      <c r="J690" s="622"/>
      <c r="K690" s="1604">
        <f t="shared" si="127"/>
      </c>
      <c r="L690" s="557"/>
    </row>
    <row r="691" spans="1:12" ht="15.75">
      <c r="A691" s="8">
        <v>402</v>
      </c>
      <c r="B691" s="1266">
        <v>4300</v>
      </c>
      <c r="C691" s="1718" t="s">
        <v>1640</v>
      </c>
      <c r="D691" s="1718"/>
      <c r="E691" s="1582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4">
        <f t="shared" si="127"/>
      </c>
      <c r="L691" s="557"/>
    </row>
    <row r="692" spans="1:12" ht="15.75">
      <c r="A692" s="19">
        <v>404</v>
      </c>
      <c r="B692" s="1317"/>
      <c r="C692" s="1268">
        <v>4301</v>
      </c>
      <c r="D692" s="1287" t="s">
        <v>1641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4">
        <f t="shared" si="127"/>
      </c>
      <c r="L692" s="557"/>
    </row>
    <row r="693" spans="1:12" ht="15.75">
      <c r="A693" s="19">
        <v>404</v>
      </c>
      <c r="B693" s="1317"/>
      <c r="C693" s="1274">
        <v>4302</v>
      </c>
      <c r="D693" s="1318" t="s">
        <v>1732</v>
      </c>
      <c r="E693" s="687"/>
      <c r="F693" s="696">
        <f t="shared" si="131"/>
        <v>0</v>
      </c>
      <c r="G693" s="611"/>
      <c r="H693" s="612"/>
      <c r="I693" s="612"/>
      <c r="J693" s="613"/>
      <c r="K693" s="1604">
        <f t="shared" si="127"/>
      </c>
      <c r="L693" s="557"/>
    </row>
    <row r="694" spans="1:12" ht="15.75">
      <c r="A694" s="9">
        <v>440</v>
      </c>
      <c r="B694" s="1317"/>
      <c r="C694" s="1270">
        <v>4309</v>
      </c>
      <c r="D694" s="1278" t="s">
        <v>1643</v>
      </c>
      <c r="E694" s="691"/>
      <c r="F694" s="695">
        <f t="shared" si="131"/>
        <v>0</v>
      </c>
      <c r="G694" s="620"/>
      <c r="H694" s="621"/>
      <c r="I694" s="621"/>
      <c r="J694" s="622"/>
      <c r="K694" s="1604">
        <f t="shared" si="127"/>
      </c>
      <c r="L694" s="557"/>
    </row>
    <row r="695" spans="1:12" ht="15.75">
      <c r="A695" s="9">
        <v>450</v>
      </c>
      <c r="B695" s="1266">
        <v>4400</v>
      </c>
      <c r="C695" s="1718" t="s">
        <v>1644</v>
      </c>
      <c r="D695" s="1718"/>
      <c r="E695" s="1582"/>
      <c r="F695" s="526">
        <f t="shared" si="131"/>
        <v>0</v>
      </c>
      <c r="G695" s="1381"/>
      <c r="H695" s="1382"/>
      <c r="I695" s="1382"/>
      <c r="J695" s="1383"/>
      <c r="K695" s="1604">
        <f t="shared" si="127"/>
      </c>
      <c r="L695" s="557"/>
    </row>
    <row r="696" spans="1:12" ht="15.75">
      <c r="A696" s="9">
        <v>495</v>
      </c>
      <c r="B696" s="1266">
        <v>4500</v>
      </c>
      <c r="C696" s="1718" t="s">
        <v>1707</v>
      </c>
      <c r="D696" s="1718"/>
      <c r="E696" s="1582"/>
      <c r="F696" s="526">
        <f t="shared" si="131"/>
        <v>0</v>
      </c>
      <c r="G696" s="1381"/>
      <c r="H696" s="1382"/>
      <c r="I696" s="1382"/>
      <c r="J696" s="1383"/>
      <c r="K696" s="1604">
        <f t="shared" si="127"/>
      </c>
      <c r="L696" s="557"/>
    </row>
    <row r="697" spans="1:12" ht="15.75">
      <c r="A697" s="10">
        <v>500</v>
      </c>
      <c r="B697" s="1266">
        <v>4600</v>
      </c>
      <c r="C697" s="1723" t="s">
        <v>1645</v>
      </c>
      <c r="D697" s="1724"/>
      <c r="E697" s="1582"/>
      <c r="F697" s="526">
        <f t="shared" si="131"/>
        <v>0</v>
      </c>
      <c r="G697" s="1381"/>
      <c r="H697" s="1382"/>
      <c r="I697" s="1382"/>
      <c r="J697" s="1383"/>
      <c r="K697" s="1604">
        <f t="shared" si="127"/>
      </c>
      <c r="L697" s="557"/>
    </row>
    <row r="698" spans="1:12" ht="15.75">
      <c r="A698" s="10">
        <v>505</v>
      </c>
      <c r="B698" s="1266">
        <v>4900</v>
      </c>
      <c r="C698" s="1718" t="s">
        <v>1229</v>
      </c>
      <c r="D698" s="1718"/>
      <c r="E698" s="1582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4">
        <f t="shared" si="127"/>
      </c>
      <c r="L698" s="557"/>
    </row>
    <row r="699" spans="1:12" ht="15.75">
      <c r="A699" s="10">
        <v>510</v>
      </c>
      <c r="B699" s="1317"/>
      <c r="C699" s="1268">
        <v>4901</v>
      </c>
      <c r="D699" s="1319" t="s">
        <v>1230</v>
      </c>
      <c r="E699" s="685"/>
      <c r="F699" s="694">
        <f>G699+H699+I699+J699</f>
        <v>0</v>
      </c>
      <c r="G699" s="608"/>
      <c r="H699" s="609"/>
      <c r="I699" s="609"/>
      <c r="J699" s="610"/>
      <c r="K699" s="1604">
        <f t="shared" si="127"/>
      </c>
      <c r="L699" s="557"/>
    </row>
    <row r="700" spans="1:12" ht="15.75">
      <c r="A700" s="10">
        <v>515</v>
      </c>
      <c r="B700" s="1317"/>
      <c r="C700" s="1270">
        <v>4902</v>
      </c>
      <c r="D700" s="1278" t="s">
        <v>1231</v>
      </c>
      <c r="E700" s="691"/>
      <c r="F700" s="695">
        <f>G700+H700+I700+J700</f>
        <v>0</v>
      </c>
      <c r="G700" s="620"/>
      <c r="H700" s="621"/>
      <c r="I700" s="621"/>
      <c r="J700" s="622"/>
      <c r="K700" s="1604">
        <f t="shared" si="127"/>
      </c>
      <c r="L700" s="557"/>
    </row>
    <row r="701" spans="1:12" ht="15.75">
      <c r="A701" s="10">
        <v>520</v>
      </c>
      <c r="B701" s="1320">
        <v>5100</v>
      </c>
      <c r="C701" s="1717" t="s">
        <v>1646</v>
      </c>
      <c r="D701" s="1717"/>
      <c r="E701" s="1582"/>
      <c r="F701" s="526">
        <f>G701+H701+I701+J701</f>
        <v>0</v>
      </c>
      <c r="G701" s="1381"/>
      <c r="H701" s="1382"/>
      <c r="I701" s="1382"/>
      <c r="J701" s="1383"/>
      <c r="K701" s="1604">
        <f t="shared" si="127"/>
      </c>
      <c r="L701" s="557"/>
    </row>
    <row r="702" spans="1:12" ht="15.75">
      <c r="A702" s="10">
        <v>525</v>
      </c>
      <c r="B702" s="1320">
        <v>5200</v>
      </c>
      <c r="C702" s="1717" t="s">
        <v>1647</v>
      </c>
      <c r="D702" s="1717"/>
      <c r="E702" s="1582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4">
        <f t="shared" si="127"/>
      </c>
      <c r="L702" s="557"/>
    </row>
    <row r="703" spans="1:12" ht="15.75">
      <c r="A703" s="9">
        <v>635</v>
      </c>
      <c r="B703" s="1321"/>
      <c r="C703" s="1322">
        <v>5201</v>
      </c>
      <c r="D703" s="1323" t="s">
        <v>1648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04">
        <f t="shared" si="127"/>
      </c>
      <c r="L703" s="557"/>
    </row>
    <row r="704" spans="1:12" ht="15.75">
      <c r="A704" s="10">
        <v>640</v>
      </c>
      <c r="B704" s="1321"/>
      <c r="C704" s="1324">
        <v>5202</v>
      </c>
      <c r="D704" s="1325" t="s">
        <v>1649</v>
      </c>
      <c r="E704" s="687"/>
      <c r="F704" s="696">
        <f t="shared" si="134"/>
        <v>0</v>
      </c>
      <c r="G704" s="611"/>
      <c r="H704" s="612"/>
      <c r="I704" s="612"/>
      <c r="J704" s="613"/>
      <c r="K704" s="1604">
        <f t="shared" si="127"/>
      </c>
      <c r="L704" s="557"/>
    </row>
    <row r="705" spans="1:12" ht="15.75">
      <c r="A705" s="10">
        <v>645</v>
      </c>
      <c r="B705" s="1321"/>
      <c r="C705" s="1324">
        <v>5203</v>
      </c>
      <c r="D705" s="1325" t="s">
        <v>856</v>
      </c>
      <c r="E705" s="687"/>
      <c r="F705" s="696">
        <f t="shared" si="134"/>
        <v>0</v>
      </c>
      <c r="G705" s="611"/>
      <c r="H705" s="612"/>
      <c r="I705" s="612"/>
      <c r="J705" s="613"/>
      <c r="K705" s="1604">
        <f t="shared" si="127"/>
      </c>
      <c r="L705" s="557"/>
    </row>
    <row r="706" spans="1:12" ht="15.75">
      <c r="A706" s="10">
        <v>650</v>
      </c>
      <c r="B706" s="1321"/>
      <c r="C706" s="1324">
        <v>5204</v>
      </c>
      <c r="D706" s="1325" t="s">
        <v>857</v>
      </c>
      <c r="E706" s="687"/>
      <c r="F706" s="696">
        <f t="shared" si="134"/>
        <v>0</v>
      </c>
      <c r="G706" s="611"/>
      <c r="H706" s="612"/>
      <c r="I706" s="612"/>
      <c r="J706" s="613"/>
      <c r="K706" s="1604">
        <f t="shared" si="127"/>
      </c>
      <c r="L706" s="557"/>
    </row>
    <row r="707" spans="1:12" ht="15.75">
      <c r="A707" s="9">
        <v>655</v>
      </c>
      <c r="B707" s="1321"/>
      <c r="C707" s="1324">
        <v>5205</v>
      </c>
      <c r="D707" s="1325" t="s">
        <v>858</v>
      </c>
      <c r="E707" s="687"/>
      <c r="F707" s="696">
        <f t="shared" si="134"/>
        <v>0</v>
      </c>
      <c r="G707" s="611"/>
      <c r="H707" s="612"/>
      <c r="I707" s="612"/>
      <c r="J707" s="613"/>
      <c r="K707" s="1604">
        <f t="shared" si="127"/>
      </c>
      <c r="L707" s="557"/>
    </row>
    <row r="708" spans="1:12" ht="15.75">
      <c r="A708" s="9">
        <v>665</v>
      </c>
      <c r="B708" s="1321"/>
      <c r="C708" s="1324">
        <v>5206</v>
      </c>
      <c r="D708" s="1325" t="s">
        <v>859</v>
      </c>
      <c r="E708" s="687"/>
      <c r="F708" s="696">
        <f t="shared" si="134"/>
        <v>0</v>
      </c>
      <c r="G708" s="611"/>
      <c r="H708" s="612"/>
      <c r="I708" s="612"/>
      <c r="J708" s="613"/>
      <c r="K708" s="1604">
        <f t="shared" si="127"/>
      </c>
      <c r="L708" s="557"/>
    </row>
    <row r="709" spans="1:12" ht="15.75">
      <c r="A709" s="9">
        <v>675</v>
      </c>
      <c r="B709" s="1321"/>
      <c r="C709" s="1326">
        <v>5219</v>
      </c>
      <c r="D709" s="1327" t="s">
        <v>860</v>
      </c>
      <c r="E709" s="691"/>
      <c r="F709" s="695">
        <f t="shared" si="134"/>
        <v>0</v>
      </c>
      <c r="G709" s="620"/>
      <c r="H709" s="621"/>
      <c r="I709" s="621"/>
      <c r="J709" s="622"/>
      <c r="K709" s="1604">
        <f t="shared" si="127"/>
      </c>
      <c r="L709" s="557"/>
    </row>
    <row r="710" spans="1:12" ht="15.75">
      <c r="A710" s="9">
        <v>685</v>
      </c>
      <c r="B710" s="1320">
        <v>5300</v>
      </c>
      <c r="C710" s="1717" t="s">
        <v>861</v>
      </c>
      <c r="D710" s="1717"/>
      <c r="E710" s="1582">
        <f aca="true" t="shared" si="135" ref="E710:J710">SUM(E711:E712)</f>
        <v>0</v>
      </c>
      <c r="F710" s="526">
        <f t="shared" si="135"/>
        <v>0</v>
      </c>
      <c r="G710" s="641">
        <f t="shared" si="135"/>
        <v>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4">
        <f t="shared" si="127"/>
      </c>
      <c r="L710" s="557"/>
    </row>
    <row r="711" spans="1:12" ht="15.75">
      <c r="A711" s="10">
        <v>690</v>
      </c>
      <c r="B711" s="1321"/>
      <c r="C711" s="1322">
        <v>5301</v>
      </c>
      <c r="D711" s="1323" t="s">
        <v>1147</v>
      </c>
      <c r="E711" s="685"/>
      <c r="F711" s="694">
        <f>G711+H711+I711+J711</f>
        <v>0</v>
      </c>
      <c r="G711" s="608"/>
      <c r="H711" s="609"/>
      <c r="I711" s="609"/>
      <c r="J711" s="610"/>
      <c r="K711" s="1604">
        <f t="shared" si="127"/>
      </c>
      <c r="L711" s="557"/>
    </row>
    <row r="712" spans="1:12" ht="15.75">
      <c r="A712" s="10">
        <v>695</v>
      </c>
      <c r="B712" s="1321"/>
      <c r="C712" s="1326">
        <v>5309</v>
      </c>
      <c r="D712" s="1327" t="s">
        <v>862</v>
      </c>
      <c r="E712" s="691"/>
      <c r="F712" s="695">
        <f>G712+H712+I712+J712</f>
        <v>0</v>
      </c>
      <c r="G712" s="620"/>
      <c r="H712" s="621"/>
      <c r="I712" s="621"/>
      <c r="J712" s="622"/>
      <c r="K712" s="1604">
        <f t="shared" si="127"/>
      </c>
      <c r="L712" s="557"/>
    </row>
    <row r="713" spans="1:12" ht="15.75">
      <c r="A713" s="9">
        <v>700</v>
      </c>
      <c r="B713" s="1320">
        <v>5400</v>
      </c>
      <c r="C713" s="1717" t="s">
        <v>1663</v>
      </c>
      <c r="D713" s="1717"/>
      <c r="E713" s="1582"/>
      <c r="F713" s="526">
        <f>G713+H713+I713+J713</f>
        <v>0</v>
      </c>
      <c r="G713" s="1381"/>
      <c r="H713" s="1382"/>
      <c r="I713" s="1382"/>
      <c r="J713" s="1383"/>
      <c r="K713" s="1604">
        <f t="shared" si="127"/>
      </c>
      <c r="L713" s="557"/>
    </row>
    <row r="714" spans="1:12" ht="15.75">
      <c r="A714" s="9">
        <v>710</v>
      </c>
      <c r="B714" s="1266">
        <v>5500</v>
      </c>
      <c r="C714" s="1718" t="s">
        <v>1664</v>
      </c>
      <c r="D714" s="1718"/>
      <c r="E714" s="1582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4">
        <f t="shared" si="127"/>
      </c>
      <c r="L714" s="557"/>
    </row>
    <row r="715" spans="1:12" ht="15.75">
      <c r="A715" s="10">
        <v>715</v>
      </c>
      <c r="B715" s="1317"/>
      <c r="C715" s="1268">
        <v>5501</v>
      </c>
      <c r="D715" s="1287" t="s">
        <v>1665</v>
      </c>
      <c r="E715" s="685"/>
      <c r="F715" s="694">
        <f>G715+H715+I715+J715</f>
        <v>0</v>
      </c>
      <c r="G715" s="608"/>
      <c r="H715" s="609"/>
      <c r="I715" s="609"/>
      <c r="J715" s="610"/>
      <c r="K715" s="1604">
        <f t="shared" si="127"/>
      </c>
      <c r="L715" s="557"/>
    </row>
    <row r="716" spans="1:12" ht="15.75">
      <c r="A716" s="10">
        <v>720</v>
      </c>
      <c r="B716" s="1317"/>
      <c r="C716" s="1274">
        <v>5502</v>
      </c>
      <c r="D716" s="1275" t="s">
        <v>1666</v>
      </c>
      <c r="E716" s="687"/>
      <c r="F716" s="696">
        <f>G716+H716+I716+J716</f>
        <v>0</v>
      </c>
      <c r="G716" s="611"/>
      <c r="H716" s="612"/>
      <c r="I716" s="612"/>
      <c r="J716" s="613"/>
      <c r="K716" s="1604">
        <f t="shared" si="127"/>
      </c>
      <c r="L716" s="557"/>
    </row>
    <row r="717" spans="1:12" ht="15.75">
      <c r="A717" s="10">
        <v>725</v>
      </c>
      <c r="B717" s="1317"/>
      <c r="C717" s="1274">
        <v>5503</v>
      </c>
      <c r="D717" s="1318" t="s">
        <v>1667</v>
      </c>
      <c r="E717" s="687"/>
      <c r="F717" s="696">
        <f>G717+H717+I717+J717</f>
        <v>0</v>
      </c>
      <c r="G717" s="611"/>
      <c r="H717" s="612"/>
      <c r="I717" s="612"/>
      <c r="J717" s="613"/>
      <c r="K717" s="1604">
        <f t="shared" si="127"/>
      </c>
      <c r="L717" s="557"/>
    </row>
    <row r="718" spans="1:12" ht="15.75">
      <c r="A718" s="10">
        <v>730</v>
      </c>
      <c r="B718" s="1317"/>
      <c r="C718" s="1270">
        <v>5504</v>
      </c>
      <c r="D718" s="1298" t="s">
        <v>1668</v>
      </c>
      <c r="E718" s="691"/>
      <c r="F718" s="695">
        <f>G718+H718+I718+J718</f>
        <v>0</v>
      </c>
      <c r="G718" s="620"/>
      <c r="H718" s="621"/>
      <c r="I718" s="621"/>
      <c r="J718" s="622"/>
      <c r="K718" s="1604">
        <f t="shared" si="127"/>
      </c>
      <c r="L718" s="557"/>
    </row>
    <row r="719" spans="1:12" ht="15.75">
      <c r="A719" s="10">
        <v>735</v>
      </c>
      <c r="B719" s="1320">
        <v>5700</v>
      </c>
      <c r="C719" s="1719" t="s">
        <v>529</v>
      </c>
      <c r="D719" s="1720"/>
      <c r="E719" s="1582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4">
        <f t="shared" si="127"/>
      </c>
      <c r="L719" s="557"/>
    </row>
    <row r="720" spans="1:12" ht="15.75">
      <c r="A720" s="10">
        <v>740</v>
      </c>
      <c r="B720" s="1321"/>
      <c r="C720" s="1322">
        <v>5701</v>
      </c>
      <c r="D720" s="1323" t="s">
        <v>1670</v>
      </c>
      <c r="E720" s="685"/>
      <c r="F720" s="694">
        <f>G720+H720+I720+J720</f>
        <v>0</v>
      </c>
      <c r="G720" s="608"/>
      <c r="H720" s="609"/>
      <c r="I720" s="609"/>
      <c r="J720" s="610"/>
      <c r="K720" s="1604">
        <f t="shared" si="127"/>
      </c>
      <c r="L720" s="557"/>
    </row>
    <row r="721" spans="1:12" ht="15.75">
      <c r="A721" s="10">
        <v>745</v>
      </c>
      <c r="B721" s="1321"/>
      <c r="C721" s="1328">
        <v>5702</v>
      </c>
      <c r="D721" s="1329" t="s">
        <v>1671</v>
      </c>
      <c r="E721" s="689"/>
      <c r="F721" s="697">
        <f>G721+H721+I721+J721</f>
        <v>0</v>
      </c>
      <c r="G721" s="675"/>
      <c r="H721" s="676"/>
      <c r="I721" s="676"/>
      <c r="J721" s="677"/>
      <c r="K721" s="1604">
        <f t="shared" si="127"/>
      </c>
      <c r="L721" s="557"/>
    </row>
    <row r="722" spans="1:12" ht="15.75">
      <c r="A722" s="9">
        <v>750</v>
      </c>
      <c r="B722" s="1273"/>
      <c r="C722" s="1330">
        <v>4071</v>
      </c>
      <c r="D722" s="1331" t="s">
        <v>1672</v>
      </c>
      <c r="E722" s="1587"/>
      <c r="F722" s="707">
        <f>G722+H722+I722+J722</f>
        <v>0</v>
      </c>
      <c r="G722" s="813"/>
      <c r="H722" s="1384"/>
      <c r="I722" s="1384"/>
      <c r="J722" s="1385"/>
      <c r="K722" s="1604">
        <f t="shared" si="127"/>
      </c>
      <c r="L722" s="557"/>
    </row>
    <row r="723" spans="1:12" ht="36" customHeight="1">
      <c r="A723" s="10">
        <v>755</v>
      </c>
      <c r="B723" s="1332"/>
      <c r="C723" s="1333"/>
      <c r="D723" s="1334"/>
      <c r="E723" s="1606"/>
      <c r="F723" s="830"/>
      <c r="G723" s="830"/>
      <c r="H723" s="830"/>
      <c r="I723" s="830"/>
      <c r="J723" s="831"/>
      <c r="K723" s="1604">
        <f t="shared" si="127"/>
      </c>
      <c r="L723" s="557"/>
    </row>
    <row r="724" spans="1:12" ht="15.75">
      <c r="A724" s="10">
        <v>760</v>
      </c>
      <c r="B724" s="1335">
        <v>98</v>
      </c>
      <c r="C724" s="1721" t="s">
        <v>1673</v>
      </c>
      <c r="D724" s="1722"/>
      <c r="E724" s="1588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4">
        <f t="shared" si="127"/>
      </c>
      <c r="L724" s="557"/>
    </row>
    <row r="725" spans="1:12" ht="15.75">
      <c r="A725" s="9">
        <v>765</v>
      </c>
      <c r="B725" s="1336"/>
      <c r="C725" s="1337"/>
      <c r="D725" s="1338"/>
      <c r="E725" s="439"/>
      <c r="F725" s="439"/>
      <c r="G725" s="439"/>
      <c r="H725" s="439"/>
      <c r="I725" s="439"/>
      <c r="J725" s="440"/>
      <c r="K725" s="1604">
        <f t="shared" si="127"/>
      </c>
      <c r="L725" s="557"/>
    </row>
    <row r="726" spans="1:12" ht="15.75">
      <c r="A726" s="9">
        <v>775</v>
      </c>
      <c r="B726" s="1339"/>
      <c r="C726" s="1189"/>
      <c r="D726" s="1334"/>
      <c r="E726" s="441"/>
      <c r="F726" s="441"/>
      <c r="G726" s="441"/>
      <c r="H726" s="441"/>
      <c r="I726" s="441"/>
      <c r="J726" s="442"/>
      <c r="K726" s="1604">
        <f t="shared" si="127"/>
      </c>
      <c r="L726" s="557"/>
    </row>
    <row r="727" spans="1:12" ht="15.75">
      <c r="A727" s="10">
        <v>780</v>
      </c>
      <c r="B727" s="1340"/>
      <c r="C727" s="1341"/>
      <c r="D727" s="1334"/>
      <c r="E727" s="441"/>
      <c r="F727" s="441"/>
      <c r="G727" s="441"/>
      <c r="H727" s="441"/>
      <c r="I727" s="441"/>
      <c r="J727" s="442"/>
      <c r="K727" s="1604">
        <f t="shared" si="127"/>
      </c>
      <c r="L727" s="557"/>
    </row>
    <row r="728" spans="1:12" ht="16.5" thickBot="1">
      <c r="A728" s="10">
        <v>785</v>
      </c>
      <c r="B728" s="1342"/>
      <c r="C728" s="1342" t="s">
        <v>103</v>
      </c>
      <c r="D728" s="1343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4941</v>
      </c>
      <c r="G728" s="827">
        <f t="shared" si="138"/>
        <v>4941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4">
        <f t="shared" si="127"/>
        <v>1</v>
      </c>
      <c r="L728" s="1596" t="str">
        <f>LEFT(C613,1)</f>
        <v>5</v>
      </c>
    </row>
    <row r="729" spans="1:12" ht="16.5" thickTop="1">
      <c r="A729" s="10">
        <v>790</v>
      </c>
      <c r="B729" s="1344"/>
      <c r="C729" s="1345"/>
      <c r="D729" s="1192"/>
      <c r="E729" s="843"/>
      <c r="F729" s="843"/>
      <c r="G729" s="843"/>
      <c r="H729" s="843"/>
      <c r="I729" s="843"/>
      <c r="J729" s="843"/>
      <c r="K729" s="4">
        <f>K728</f>
        <v>1</v>
      </c>
      <c r="L729" s="556"/>
    </row>
    <row r="730" spans="1:12" ht="15.75">
      <c r="A730" s="10">
        <v>795</v>
      </c>
      <c r="B730" s="1254"/>
      <c r="C730" s="1346"/>
      <c r="D730" s="1347"/>
      <c r="E730" s="844"/>
      <c r="F730" s="844"/>
      <c r="G730" s="844"/>
      <c r="H730" s="844"/>
      <c r="I730" s="844"/>
      <c r="J730" s="844"/>
      <c r="K730" s="4">
        <f>K728</f>
        <v>1</v>
      </c>
      <c r="L730" s="556"/>
    </row>
    <row r="731" spans="1:12" ht="15.75">
      <c r="A731" s="9">
        <v>805</v>
      </c>
      <c r="B731" s="843"/>
      <c r="C731" s="1189"/>
      <c r="D731" s="1217"/>
      <c r="E731" s="844"/>
      <c r="F731" s="844"/>
      <c r="G731" s="844"/>
      <c r="H731" s="844"/>
      <c r="I731" s="844"/>
      <c r="J731" s="844"/>
      <c r="K731" s="4">
        <f>K728</f>
        <v>1</v>
      </c>
      <c r="L731" s="556"/>
    </row>
    <row r="732" spans="1:12" ht="15.75">
      <c r="A732" s="10">
        <v>810</v>
      </c>
      <c r="B732" s="1708" t="str">
        <f>$B$7</f>
        <v>ОТЧЕТНИ ДАННИ ПО ЕБК ЗА СМЕТКИТЕ ЗА СРЕДСТВАТА ОТ ЕВРОПЕЙСКИЯ СЪЮЗ - ДЕС</v>
      </c>
      <c r="C732" s="1709"/>
      <c r="D732" s="1709"/>
      <c r="E732" s="844"/>
      <c r="F732" s="844"/>
      <c r="G732" s="844"/>
      <c r="H732" s="844"/>
      <c r="I732" s="844"/>
      <c r="J732" s="844"/>
      <c r="K732" s="4">
        <f>K728</f>
        <v>1</v>
      </c>
      <c r="L732" s="556"/>
    </row>
    <row r="733" spans="1:12" ht="15.75">
      <c r="A733" s="10">
        <v>815</v>
      </c>
      <c r="B733" s="843"/>
      <c r="C733" s="1189"/>
      <c r="D733" s="1217"/>
      <c r="E733" s="1218" t="s">
        <v>1423</v>
      </c>
      <c r="F733" s="1218" t="s">
        <v>466</v>
      </c>
      <c r="G733" s="844"/>
      <c r="H733" s="844"/>
      <c r="I733" s="844"/>
      <c r="J733" s="844"/>
      <c r="K733" s="4">
        <f>K728</f>
        <v>1</v>
      </c>
      <c r="L733" s="556"/>
    </row>
    <row r="734" spans="1:12" ht="18.75">
      <c r="A734" s="14">
        <v>525</v>
      </c>
      <c r="B734" s="1710">
        <f>$B$9</f>
        <v>0</v>
      </c>
      <c r="C734" s="1711"/>
      <c r="D734" s="1712"/>
      <c r="E734" s="1137">
        <f>$E$9</f>
        <v>42005</v>
      </c>
      <c r="F734" s="1222">
        <f>$F$9</f>
        <v>42155</v>
      </c>
      <c r="G734" s="844"/>
      <c r="H734" s="844"/>
      <c r="I734" s="844"/>
      <c r="J734" s="844"/>
      <c r="K734" s="4">
        <f>K728</f>
        <v>1</v>
      </c>
      <c r="L734" s="556"/>
    </row>
    <row r="735" spans="1:12" ht="15.75">
      <c r="A735" s="9">
        <v>820</v>
      </c>
      <c r="B735" s="1223" t="str">
        <f>$B$10</f>
        <v>                                                            (наименование на разпоредителя с бюджет)</v>
      </c>
      <c r="C735" s="843"/>
      <c r="D735" s="1192"/>
      <c r="E735" s="1224"/>
      <c r="F735" s="1224"/>
      <c r="G735" s="844"/>
      <c r="H735" s="844"/>
      <c r="I735" s="844"/>
      <c r="J735" s="844"/>
      <c r="K735" s="4">
        <f>K728</f>
        <v>1</v>
      </c>
      <c r="L735" s="556"/>
    </row>
    <row r="736" spans="1:12" ht="15.75">
      <c r="A736" s="10">
        <v>821</v>
      </c>
      <c r="B736" s="1223"/>
      <c r="C736" s="843"/>
      <c r="D736" s="1192"/>
      <c r="E736" s="1223"/>
      <c r="F736" s="843"/>
      <c r="G736" s="844"/>
      <c r="H736" s="844"/>
      <c r="I736" s="844"/>
      <c r="J736" s="844"/>
      <c r="K736" s="4">
        <f>K728</f>
        <v>1</v>
      </c>
      <c r="L736" s="556"/>
    </row>
    <row r="737" spans="1:12" ht="19.5">
      <c r="A737" s="10">
        <v>822</v>
      </c>
      <c r="B737" s="1713" t="str">
        <f>$B$12</f>
        <v>Национален осигурителен институт - Държавно обществено осигуряване</v>
      </c>
      <c r="C737" s="1714"/>
      <c r="D737" s="1715"/>
      <c r="E737" s="1225" t="s">
        <v>1196</v>
      </c>
      <c r="F737" s="1348" t="str">
        <f>$F$12</f>
        <v>5500</v>
      </c>
      <c r="G737" s="844"/>
      <c r="H737" s="844"/>
      <c r="I737" s="844"/>
      <c r="J737" s="844"/>
      <c r="K737" s="4">
        <f>K728</f>
        <v>1</v>
      </c>
      <c r="L737" s="556"/>
    </row>
    <row r="738" spans="1:12" ht="15.75">
      <c r="A738" s="10">
        <v>823</v>
      </c>
      <c r="B738" s="1228" t="str">
        <f>$B$13</f>
        <v>                                             (наименование на първостепенния разпоредител с бюджет)</v>
      </c>
      <c r="C738" s="843"/>
      <c r="D738" s="1192"/>
      <c r="E738" s="1229"/>
      <c r="F738" s="1230"/>
      <c r="G738" s="844"/>
      <c r="H738" s="844"/>
      <c r="I738" s="844"/>
      <c r="J738" s="844"/>
      <c r="K738" s="4">
        <f>K728</f>
        <v>1</v>
      </c>
      <c r="L738" s="556"/>
    </row>
    <row r="739" spans="1:12" ht="19.5">
      <c r="A739" s="10">
        <v>825</v>
      </c>
      <c r="B739" s="1349"/>
      <c r="C739" s="1349"/>
      <c r="D739" s="1350" t="s">
        <v>1323</v>
      </c>
      <c r="E739" s="1351">
        <f>$E$15</f>
        <v>96</v>
      </c>
      <c r="F739" s="1352" t="str">
        <f>$F$15</f>
        <v>СЕС - ДЕС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4"/>
      <c r="C740" s="1189"/>
      <c r="D740" s="1353" t="s">
        <v>1733</v>
      </c>
      <c r="E740" s="844"/>
      <c r="F740" s="1354" t="s">
        <v>1426</v>
      </c>
      <c r="G740" s="1354"/>
      <c r="H740" s="441"/>
      <c r="I740" s="1354"/>
      <c r="J740" s="441"/>
      <c r="K740" s="4">
        <f>K728</f>
        <v>1</v>
      </c>
      <c r="L740" s="556"/>
    </row>
    <row r="741" spans="1:12" ht="15.75">
      <c r="A741" s="10"/>
      <c r="B741" s="1355" t="s">
        <v>1675</v>
      </c>
      <c r="C741" s="1356" t="s">
        <v>1676</v>
      </c>
      <c r="D741" s="1357" t="s">
        <v>1677</v>
      </c>
      <c r="E741" s="1358" t="s">
        <v>1678</v>
      </c>
      <c r="F741" s="1359" t="s">
        <v>1679</v>
      </c>
      <c r="G741" s="845"/>
      <c r="H741" s="845"/>
      <c r="I741" s="845"/>
      <c r="J741" s="845"/>
      <c r="K741" s="4">
        <f>K728</f>
        <v>1</v>
      </c>
      <c r="L741" s="556"/>
    </row>
    <row r="742" spans="1:12" ht="15.75">
      <c r="A742" s="10"/>
      <c r="B742" s="1360"/>
      <c r="C742" s="1361" t="s">
        <v>1680</v>
      </c>
      <c r="D742" s="1362" t="s">
        <v>1681</v>
      </c>
      <c r="E742" s="1386"/>
      <c r="F742" s="1387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363"/>
      <c r="C743" s="1364" t="s">
        <v>1682</v>
      </c>
      <c r="D743" s="1365" t="s">
        <v>1683</v>
      </c>
      <c r="E743" s="1388"/>
      <c r="F743" s="1389"/>
      <c r="G743" s="845"/>
      <c r="H743" s="845"/>
      <c r="I743" s="845"/>
      <c r="J743" s="845"/>
      <c r="K743" s="213">
        <f t="shared" si="139"/>
      </c>
      <c r="L743" s="556"/>
    </row>
    <row r="744" spans="1:12" ht="15.75">
      <c r="A744" s="10"/>
      <c r="B744" s="1366"/>
      <c r="C744" s="1367" t="s">
        <v>1684</v>
      </c>
      <c r="D744" s="1368" t="s">
        <v>1685</v>
      </c>
      <c r="E744" s="1390"/>
      <c r="F744" s="1391"/>
      <c r="G744" s="845"/>
      <c r="H744" s="845"/>
      <c r="I744" s="845"/>
      <c r="J744" s="845"/>
      <c r="K744" s="213">
        <f t="shared" si="139"/>
      </c>
      <c r="L744" s="556"/>
    </row>
    <row r="745" spans="1:12" ht="15.75">
      <c r="A745" s="10"/>
      <c r="B745" s="1360"/>
      <c r="C745" s="1361" t="s">
        <v>1686</v>
      </c>
      <c r="D745" s="1362" t="s">
        <v>1687</v>
      </c>
      <c r="E745" s="1392"/>
      <c r="F745" s="1393"/>
      <c r="G745" s="845"/>
      <c r="H745" s="845"/>
      <c r="I745" s="845"/>
      <c r="J745" s="845"/>
      <c r="K745" s="213">
        <f t="shared" si="139"/>
      </c>
      <c r="L745" s="556"/>
    </row>
    <row r="746" spans="1:12" ht="15.75">
      <c r="A746" s="10"/>
      <c r="B746" s="1363"/>
      <c r="C746" s="1364" t="s">
        <v>1688</v>
      </c>
      <c r="D746" s="1365" t="s">
        <v>1683</v>
      </c>
      <c r="E746" s="1388"/>
      <c r="F746" s="1389"/>
      <c r="G746" s="845"/>
      <c r="H746" s="845"/>
      <c r="I746" s="845"/>
      <c r="J746" s="845"/>
      <c r="K746" s="213">
        <f t="shared" si="139"/>
      </c>
      <c r="L746" s="556"/>
    </row>
    <row r="747" spans="1:12" ht="15.75">
      <c r="A747" s="10"/>
      <c r="B747" s="1369"/>
      <c r="C747" s="1370" t="s">
        <v>1689</v>
      </c>
      <c r="D747" s="1371" t="s">
        <v>1690</v>
      </c>
      <c r="E747" s="1394"/>
      <c r="F747" s="1395"/>
      <c r="G747" s="845"/>
      <c r="H747" s="845"/>
      <c r="I747" s="845"/>
      <c r="J747" s="845"/>
      <c r="K747" s="213">
        <f t="shared" si="139"/>
      </c>
      <c r="L747" s="556"/>
    </row>
    <row r="748" spans="1:12" ht="15.75">
      <c r="A748" s="10"/>
      <c r="B748" s="1360"/>
      <c r="C748" s="1361" t="s">
        <v>1691</v>
      </c>
      <c r="D748" s="1362" t="s">
        <v>1692</v>
      </c>
      <c r="E748" s="1396"/>
      <c r="F748" s="1397"/>
      <c r="G748" s="845"/>
      <c r="H748" s="845"/>
      <c r="I748" s="845"/>
      <c r="J748" s="845"/>
      <c r="K748" s="213">
        <f t="shared" si="139"/>
      </c>
      <c r="L748" s="556"/>
    </row>
    <row r="749" spans="1:12" ht="15.75">
      <c r="A749" s="10"/>
      <c r="B749" s="1363"/>
      <c r="C749" s="1372" t="s">
        <v>1693</v>
      </c>
      <c r="D749" s="1373" t="s">
        <v>1694</v>
      </c>
      <c r="E749" s="1398"/>
      <c r="F749" s="1399"/>
      <c r="G749" s="845"/>
      <c r="H749" s="845"/>
      <c r="I749" s="845"/>
      <c r="J749" s="845"/>
      <c r="K749" s="213">
        <f t="shared" si="139"/>
      </c>
      <c r="L749" s="556"/>
    </row>
    <row r="750" spans="1:12" ht="15.75">
      <c r="A750" s="10"/>
      <c r="B750" s="1369"/>
      <c r="C750" s="1367" t="s">
        <v>1695</v>
      </c>
      <c r="D750" s="1368" t="s">
        <v>1696</v>
      </c>
      <c r="E750" s="1400"/>
      <c r="F750" s="1401"/>
      <c r="G750" s="845"/>
      <c r="H750" s="845"/>
      <c r="I750" s="845"/>
      <c r="J750" s="845"/>
      <c r="K750" s="213">
        <f t="shared" si="139"/>
      </c>
      <c r="L750" s="556"/>
    </row>
    <row r="751" spans="1:12" ht="15.75">
      <c r="A751" s="10"/>
      <c r="B751" s="1360"/>
      <c r="C751" s="1361" t="s">
        <v>1697</v>
      </c>
      <c r="D751" s="1362" t="s">
        <v>1698</v>
      </c>
      <c r="E751" s="1392"/>
      <c r="F751" s="1393"/>
      <c r="G751" s="845"/>
      <c r="H751" s="845"/>
      <c r="I751" s="845"/>
      <c r="J751" s="845"/>
      <c r="K751" s="213">
        <f t="shared" si="139"/>
      </c>
      <c r="L751" s="556"/>
    </row>
    <row r="752" spans="1:12" ht="15.75">
      <c r="A752" s="10"/>
      <c r="B752" s="1363"/>
      <c r="C752" s="1372" t="s">
        <v>1699</v>
      </c>
      <c r="D752" s="1373" t="s">
        <v>1700</v>
      </c>
      <c r="E752" s="1402"/>
      <c r="F752" s="1403"/>
      <c r="G752" s="845"/>
      <c r="H752" s="845"/>
      <c r="I752" s="845"/>
      <c r="J752" s="845"/>
      <c r="K752" s="213">
        <f t="shared" si="139"/>
      </c>
      <c r="L752" s="556"/>
    </row>
    <row r="753" spans="1:12" ht="15.75">
      <c r="A753" s="10"/>
      <c r="B753" s="1369"/>
      <c r="C753" s="1367" t="s">
        <v>1701</v>
      </c>
      <c r="D753" s="1368" t="s">
        <v>1702</v>
      </c>
      <c r="E753" s="1390"/>
      <c r="F753" s="1391"/>
      <c r="G753" s="845"/>
      <c r="H753" s="845"/>
      <c r="I753" s="845"/>
      <c r="J753" s="845"/>
      <c r="K753" s="213">
        <f t="shared" si="139"/>
      </c>
      <c r="L753" s="556"/>
    </row>
    <row r="754" spans="1:12" ht="15.75">
      <c r="A754" s="12"/>
      <c r="B754" s="1360"/>
      <c r="C754" s="1361" t="s">
        <v>1703</v>
      </c>
      <c r="D754" s="1362" t="s">
        <v>938</v>
      </c>
      <c r="E754" s="1392"/>
      <c r="F754" s="1393"/>
      <c r="G754" s="845"/>
      <c r="H754" s="845"/>
      <c r="I754" s="845"/>
      <c r="J754" s="845"/>
      <c r="K754" s="213">
        <f t="shared" si="139"/>
      </c>
      <c r="L754" s="556"/>
    </row>
    <row r="755" spans="1:12" ht="31.5">
      <c r="A755" s="12">
        <v>905</v>
      </c>
      <c r="B755" s="1360"/>
      <c r="C755" s="1361" t="s">
        <v>939</v>
      </c>
      <c r="D755" s="1362" t="s">
        <v>587</v>
      </c>
      <c r="E755" s="1404"/>
      <c r="F755" s="1405"/>
      <c r="G755" s="845"/>
      <c r="H755" s="845"/>
      <c r="I755" s="845"/>
      <c r="J755" s="845"/>
      <c r="K755" s="213">
        <f t="shared" si="139"/>
      </c>
      <c r="L755" s="556"/>
    </row>
    <row r="756" spans="1:12" ht="15.75">
      <c r="A756" s="12">
        <v>906</v>
      </c>
      <c r="B756" s="1360"/>
      <c r="C756" s="1361" t="s">
        <v>940</v>
      </c>
      <c r="D756" s="1362" t="s">
        <v>585</v>
      </c>
      <c r="E756" s="1392"/>
      <c r="F756" s="1393"/>
      <c r="G756" s="845"/>
      <c r="H756" s="845"/>
      <c r="I756" s="845"/>
      <c r="J756" s="845"/>
      <c r="K756" s="213">
        <f t="shared" si="139"/>
      </c>
      <c r="L756" s="556"/>
    </row>
    <row r="757" spans="1:12" ht="31.5">
      <c r="A757" s="12">
        <v>907</v>
      </c>
      <c r="B757" s="1360"/>
      <c r="C757" s="1361" t="s">
        <v>941</v>
      </c>
      <c r="D757" s="1362" t="s">
        <v>586</v>
      </c>
      <c r="E757" s="1392"/>
      <c r="F757" s="1393"/>
      <c r="G757" s="845"/>
      <c r="H757" s="845"/>
      <c r="I757" s="845"/>
      <c r="J757" s="845"/>
      <c r="K757" s="213">
        <f t="shared" si="139"/>
      </c>
      <c r="L757" s="556"/>
    </row>
    <row r="758" spans="1:12" ht="31.5">
      <c r="A758" s="12">
        <v>910</v>
      </c>
      <c r="B758" s="1360"/>
      <c r="C758" s="1361" t="s">
        <v>942</v>
      </c>
      <c r="D758" s="1362" t="s">
        <v>943</v>
      </c>
      <c r="E758" s="1392"/>
      <c r="F758" s="1393"/>
      <c r="G758" s="845"/>
      <c r="H758" s="845"/>
      <c r="I758" s="845"/>
      <c r="J758" s="845"/>
      <c r="K758" s="213">
        <f t="shared" si="139"/>
      </c>
      <c r="L758" s="556"/>
    </row>
    <row r="759" spans="1:12" ht="15.75">
      <c r="A759" s="12">
        <v>911</v>
      </c>
      <c r="B759" s="1360"/>
      <c r="C759" s="1361" t="s">
        <v>944</v>
      </c>
      <c r="D759" s="1362" t="s">
        <v>945</v>
      </c>
      <c r="E759" s="1392"/>
      <c r="F759" s="1393"/>
      <c r="G759" s="845"/>
      <c r="H759" s="845"/>
      <c r="I759" s="845"/>
      <c r="J759" s="845"/>
      <c r="K759" s="213">
        <f t="shared" si="139"/>
      </c>
      <c r="L759" s="556"/>
    </row>
    <row r="760" spans="1:12" ht="15.75">
      <c r="A760" s="12">
        <v>912</v>
      </c>
      <c r="B760" s="1360"/>
      <c r="C760" s="1361" t="s">
        <v>946</v>
      </c>
      <c r="D760" s="1362" t="s">
        <v>947</v>
      </c>
      <c r="E760" s="1392"/>
      <c r="F760" s="1393"/>
      <c r="G760" s="845"/>
      <c r="H760" s="845"/>
      <c r="I760" s="845"/>
      <c r="J760" s="845"/>
      <c r="K760" s="213">
        <f t="shared" si="139"/>
      </c>
      <c r="L760" s="556"/>
    </row>
    <row r="761" spans="1:12" ht="15.75">
      <c r="A761" s="12">
        <v>920</v>
      </c>
      <c r="B761" s="1360"/>
      <c r="C761" s="1361" t="s">
        <v>948</v>
      </c>
      <c r="D761" s="1362" t="s">
        <v>949</v>
      </c>
      <c r="E761" s="1392"/>
      <c r="F761" s="1393"/>
      <c r="G761" s="845"/>
      <c r="H761" s="845"/>
      <c r="I761" s="845"/>
      <c r="J761" s="845"/>
      <c r="K761" s="213">
        <f t="shared" si="139"/>
      </c>
      <c r="L761" s="556"/>
    </row>
    <row r="762" spans="1:12" ht="15.75">
      <c r="A762" s="12">
        <v>921</v>
      </c>
      <c r="B762" s="1360"/>
      <c r="C762" s="1361" t="s">
        <v>950</v>
      </c>
      <c r="D762" s="1362" t="s">
        <v>951</v>
      </c>
      <c r="E762" s="1392"/>
      <c r="F762" s="1393"/>
      <c r="G762" s="845"/>
      <c r="H762" s="845"/>
      <c r="I762" s="845"/>
      <c r="J762" s="845"/>
      <c r="K762" s="213">
        <f t="shared" si="139"/>
      </c>
      <c r="L762" s="556"/>
    </row>
    <row r="763" spans="1:12" ht="16.5" thickBot="1">
      <c r="A763" s="12">
        <v>922</v>
      </c>
      <c r="B763" s="1374"/>
      <c r="C763" s="1375" t="s">
        <v>952</v>
      </c>
      <c r="D763" s="1376" t="s">
        <v>953</v>
      </c>
      <c r="E763" s="1406"/>
      <c r="F763" s="1407"/>
      <c r="G763" s="845"/>
      <c r="H763" s="845"/>
      <c r="I763" s="845"/>
      <c r="J763" s="845"/>
      <c r="K763" s="213">
        <f t="shared" si="139"/>
      </c>
      <c r="L763" s="556"/>
    </row>
    <row r="764" spans="1:12" ht="16.5" thickTop="1">
      <c r="A764" s="12">
        <v>930</v>
      </c>
      <c r="B764" s="1377" t="s">
        <v>464</v>
      </c>
      <c r="C764" s="1378"/>
      <c r="D764" s="1379"/>
      <c r="E764" s="845"/>
      <c r="F764" s="845"/>
      <c r="G764" s="845"/>
      <c r="H764" s="845"/>
      <c r="I764" s="845"/>
      <c r="J764" s="845"/>
      <c r="K764" s="4">
        <f>K728</f>
        <v>1</v>
      </c>
      <c r="L764" s="556"/>
    </row>
    <row r="765" spans="1:12" ht="15.75">
      <c r="A765" s="12">
        <v>931</v>
      </c>
      <c r="B765" s="1716" t="s">
        <v>954</v>
      </c>
      <c r="C765" s="1716"/>
      <c r="D765" s="1716"/>
      <c r="E765" s="845"/>
      <c r="F765" s="845"/>
      <c r="G765" s="845"/>
      <c r="H765" s="845"/>
      <c r="I765" s="845"/>
      <c r="J765" s="845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0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2:D232"/>
    <mergeCell ref="C185:D185"/>
    <mergeCell ref="C191:D191"/>
    <mergeCell ref="B169:D169"/>
    <mergeCell ref="B171:D171"/>
    <mergeCell ref="B174:D174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76:D376"/>
    <mergeCell ref="C410:D410"/>
    <mergeCell ref="C390:D390"/>
    <mergeCell ref="C384:D384"/>
    <mergeCell ref="C397:D397"/>
    <mergeCell ref="C379:D37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490:D490"/>
    <mergeCell ref="C519:D519"/>
    <mergeCell ref="B439:D439"/>
    <mergeCell ref="C509:D509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191" dxfId="50" operator="notEqual" stopIfTrue="1">
      <formula>0</formula>
    </cfRule>
  </conditionalFormatting>
  <conditionalFormatting sqref="F580:F583">
    <cfRule type="cellIs" priority="189" dxfId="59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0" operator="notEqual" stopIfTrue="1">
      <formula>0</formula>
    </cfRule>
  </conditionalFormatting>
  <conditionalFormatting sqref="G565">
    <cfRule type="cellIs" priority="104" dxfId="49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4" operator="notEqual" stopIfTrue="1">
      <formula>0</formula>
    </cfRule>
  </conditionalFormatting>
  <conditionalFormatting sqref="D586">
    <cfRule type="cellIs" priority="1" dxfId="14" operator="notEqual" stopIfTrue="1">
      <formula>0</formula>
    </cfRule>
  </conditionalFormatting>
  <conditionalFormatting sqref="D728">
    <cfRule type="cellIs" priority="48" dxfId="75" operator="equal" stopIfTrue="1">
      <formula>0</formula>
    </cfRule>
  </conditionalFormatting>
  <conditionalFormatting sqref="D614">
    <cfRule type="cellIs" priority="49" dxfId="76" operator="notEqual" stopIfTrue="1">
      <formula>"ИЗБЕРЕТЕ ДЕЙНОСТ"</formula>
    </cfRule>
  </conditionalFormatting>
  <conditionalFormatting sqref="C614">
    <cfRule type="cellIs" priority="50" dxfId="76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Albena.Aleusandro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8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1721</v>
      </c>
      <c r="B1" s="30">
        <v>169</v>
      </c>
      <c r="I1" s="30"/>
    </row>
    <row r="2" spans="1:9" ht="12.75">
      <c r="A2" s="30" t="s">
        <v>1722</v>
      </c>
      <c r="B2" s="30" t="s">
        <v>1216</v>
      </c>
      <c r="I2" s="30"/>
    </row>
    <row r="3" spans="1:9" ht="12.75">
      <c r="A3" s="30" t="s">
        <v>1723</v>
      </c>
      <c r="B3" s="30" t="s">
        <v>1214</v>
      </c>
      <c r="I3" s="30"/>
    </row>
    <row r="4" spans="1:9" ht="15.75">
      <c r="A4" s="30" t="s">
        <v>1724</v>
      </c>
      <c r="B4" s="30" t="s">
        <v>1173</v>
      </c>
      <c r="C4" s="35"/>
      <c r="I4" s="30"/>
    </row>
    <row r="5" spans="1:3" ht="31.5" customHeight="1">
      <c r="A5" s="30" t="s">
        <v>1725</v>
      </c>
      <c r="B5" s="237"/>
      <c r="C5" s="237"/>
    </row>
    <row r="6" spans="1:2" ht="12.75">
      <c r="A6" s="36"/>
      <c r="B6" s="37"/>
    </row>
    <row r="8" spans="2:9" ht="12.75">
      <c r="B8" s="30" t="s">
        <v>1215</v>
      </c>
      <c r="I8" s="30"/>
    </row>
    <row r="9" ht="12.75">
      <c r="I9" s="30"/>
    </row>
    <row r="10" ht="12.75">
      <c r="I10" s="30"/>
    </row>
    <row r="11" spans="1:19" ht="18">
      <c r="A11" s="30" t="s">
        <v>1152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1"/>
      <c r="J12" s="1191"/>
      <c r="K12" s="1212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6"/>
      <c r="I13" s="1191"/>
      <c r="J13" s="1213"/>
      <c r="K13" s="1214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6"/>
      <c r="I14" s="1708">
        <f>$B$7</f>
        <v>0</v>
      </c>
      <c r="J14" s="1709"/>
      <c r="K14" s="1709"/>
      <c r="L14" s="1215"/>
      <c r="M14" s="1215"/>
      <c r="N14" s="1216"/>
      <c r="O14" s="1216"/>
      <c r="P14" s="1216"/>
      <c r="Q14" s="1216"/>
      <c r="R14" s="1607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6"/>
      <c r="I15" s="843"/>
      <c r="J15" s="1189"/>
      <c r="K15" s="1217"/>
      <c r="L15" s="1218" t="s">
        <v>1423</v>
      </c>
      <c r="M15" s="1218" t="s">
        <v>466</v>
      </c>
      <c r="N15" s="844"/>
      <c r="O15" s="1219" t="s">
        <v>1326</v>
      </c>
      <c r="P15" s="1220"/>
      <c r="Q15" s="1221"/>
      <c r="R15" s="1607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6"/>
      <c r="I16" s="1710">
        <f>$B$9</f>
        <v>0</v>
      </c>
      <c r="J16" s="1711"/>
      <c r="K16" s="1712"/>
      <c r="L16" s="1137">
        <f>$E$9</f>
        <v>0</v>
      </c>
      <c r="M16" s="1222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6"/>
      <c r="I17" s="1223">
        <f>$B$10</f>
        <v>0</v>
      </c>
      <c r="J17" s="843"/>
      <c r="K17" s="1192"/>
      <c r="L17" s="1224"/>
      <c r="M17" s="1224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6"/>
      <c r="I18" s="1223"/>
      <c r="J18" s="843"/>
      <c r="K18" s="1192"/>
      <c r="L18" s="1223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6"/>
      <c r="I19" s="1713">
        <f>$B$12</f>
        <v>0</v>
      </c>
      <c r="J19" s="1714"/>
      <c r="K19" s="1715"/>
      <c r="L19" s="1225" t="s">
        <v>1196</v>
      </c>
      <c r="M19" s="1226">
        <f>$F$12</f>
        <v>0</v>
      </c>
      <c r="N19" s="1227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6"/>
      <c r="I20" s="1228">
        <f>$B$13</f>
        <v>0</v>
      </c>
      <c r="J20" s="843"/>
      <c r="K20" s="1192"/>
      <c r="L20" s="1229"/>
      <c r="M20" s="1230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6"/>
      <c r="I21" s="1231"/>
      <c r="J21" s="844"/>
      <c r="K21" s="1232" t="s">
        <v>1338</v>
      </c>
      <c r="L21" s="1233">
        <f>$E$15</f>
        <v>0</v>
      </c>
      <c r="M21" s="1579">
        <f>$F$15</f>
        <v>0</v>
      </c>
      <c r="N21" s="844"/>
      <c r="O21" s="1234"/>
      <c r="P21" s="844"/>
      <c r="Q21" s="1234"/>
      <c r="R21" s="1607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6"/>
      <c r="I22" s="843"/>
      <c r="J22" s="1189"/>
      <c r="K22" s="1217"/>
      <c r="L22" s="1230"/>
      <c r="M22" s="1235"/>
      <c r="N22" s="1236"/>
      <c r="O22" s="1236"/>
      <c r="P22" s="1236"/>
      <c r="Q22" s="1237" t="s">
        <v>1426</v>
      </c>
      <c r="R22" s="1607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6"/>
      <c r="I23" s="1238"/>
      <c r="J23" s="1239"/>
      <c r="K23" s="1240" t="s">
        <v>1726</v>
      </c>
      <c r="L23" s="1241" t="s">
        <v>1428</v>
      </c>
      <c r="M23" s="537" t="s">
        <v>1211</v>
      </c>
      <c r="N23" s="1242"/>
      <c r="O23" s="1243"/>
      <c r="P23" s="1242"/>
      <c r="Q23" s="1244"/>
      <c r="R23" s="1607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6"/>
      <c r="I24" s="1245" t="s">
        <v>520</v>
      </c>
      <c r="J24" s="1246" t="s">
        <v>1430</v>
      </c>
      <c r="K24" s="1247" t="s">
        <v>1727</v>
      </c>
      <c r="L24" s="1248">
        <v>2015</v>
      </c>
      <c r="M24" s="538" t="s">
        <v>1209</v>
      </c>
      <c r="N24" s="1249" t="s">
        <v>1208</v>
      </c>
      <c r="O24" s="1250" t="s">
        <v>1720</v>
      </c>
      <c r="P24" s="1251" t="s">
        <v>1197</v>
      </c>
      <c r="Q24" s="1252" t="s">
        <v>1198</v>
      </c>
      <c r="R24" s="1607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6"/>
      <c r="I25" s="1253"/>
      <c r="J25" s="1254"/>
      <c r="K25" s="1255" t="s">
        <v>106</v>
      </c>
      <c r="L25" s="517" t="s">
        <v>972</v>
      </c>
      <c r="M25" s="517" t="s">
        <v>973</v>
      </c>
      <c r="N25" s="838" t="s">
        <v>1734</v>
      </c>
      <c r="O25" s="839" t="s">
        <v>1735</v>
      </c>
      <c r="P25" s="839" t="s">
        <v>1706</v>
      </c>
      <c r="Q25" s="840" t="s">
        <v>1171</v>
      </c>
      <c r="R25" s="1607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6"/>
      <c r="I26" s="1256"/>
      <c r="J26" s="1600">
        <f>VLOOKUP(K26,OP_LIST2,2,FALSE)</f>
        <v>0</v>
      </c>
      <c r="K26" s="1601" t="s">
        <v>876</v>
      </c>
      <c r="L26" s="442"/>
      <c r="M26" s="841"/>
      <c r="N26" s="1257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6"/>
      <c r="I27" s="1258"/>
      <c r="J27" s="1603">
        <f>VLOOKUP(K28,EBK_DEIN2,2,FALSE)</f>
        <v>0</v>
      </c>
      <c r="K27" s="1602" t="s">
        <v>1153</v>
      </c>
      <c r="L27" s="841"/>
      <c r="M27" s="841"/>
      <c r="N27" s="1259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6"/>
      <c r="I28" s="1260"/>
      <c r="J28" s="1261">
        <f>+J27</f>
        <v>0</v>
      </c>
      <c r="K28" s="1599" t="s">
        <v>635</v>
      </c>
      <c r="L28" s="841"/>
      <c r="M28" s="841"/>
      <c r="N28" s="1259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6"/>
      <c r="I29" s="1262"/>
      <c r="J29" s="1263"/>
      <c r="K29" s="1264" t="s">
        <v>1728</v>
      </c>
      <c r="L29" s="841"/>
      <c r="M29" s="841"/>
      <c r="N29" s="1265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6"/>
      <c r="I30" s="1266">
        <v>100</v>
      </c>
      <c r="J30" s="1730" t="s">
        <v>107</v>
      </c>
      <c r="K30" s="1724"/>
      <c r="L30" s="1605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4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6"/>
      <c r="I31" s="1267"/>
      <c r="J31" s="1268">
        <v>101</v>
      </c>
      <c r="K31" s="1269" t="s">
        <v>108</v>
      </c>
      <c r="L31" s="685"/>
      <c r="M31" s="694">
        <f>N31+O31+P31+Q31</f>
        <v>0</v>
      </c>
      <c r="N31" s="608"/>
      <c r="O31" s="609"/>
      <c r="P31" s="609"/>
      <c r="Q31" s="610"/>
      <c r="R31" s="1604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6"/>
      <c r="I32" s="1267"/>
      <c r="J32" s="1270">
        <v>102</v>
      </c>
      <c r="K32" s="1271" t="s">
        <v>109</v>
      </c>
      <c r="L32" s="691"/>
      <c r="M32" s="695">
        <f>N32+O32+P32+Q32</f>
        <v>0</v>
      </c>
      <c r="N32" s="620"/>
      <c r="O32" s="621"/>
      <c r="P32" s="621"/>
      <c r="Q32" s="622"/>
      <c r="R32" s="1604">
        <f t="shared" si="1"/>
        <v>0</v>
      </c>
      <c r="S32" s="557"/>
    </row>
    <row r="33" spans="1:19" ht="18.75" customHeight="1">
      <c r="A33" s="30">
        <v>22</v>
      </c>
      <c r="H33" s="846"/>
      <c r="I33" s="1266">
        <v>200</v>
      </c>
      <c r="J33" s="1726" t="s">
        <v>110</v>
      </c>
      <c r="K33" s="1726"/>
      <c r="L33" s="1605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4">
        <f t="shared" si="1"/>
        <v>0</v>
      </c>
      <c r="S33" s="557"/>
    </row>
    <row r="34" spans="1:19" ht="18.75" customHeight="1">
      <c r="A34" s="30">
        <v>23</v>
      </c>
      <c r="H34" s="846"/>
      <c r="I34" s="1272"/>
      <c r="J34" s="1268">
        <v>201</v>
      </c>
      <c r="K34" s="1269" t="s">
        <v>111</v>
      </c>
      <c r="L34" s="685"/>
      <c r="M34" s="694">
        <f>N34+O34+P34+Q34</f>
        <v>0</v>
      </c>
      <c r="N34" s="608"/>
      <c r="O34" s="609"/>
      <c r="P34" s="609"/>
      <c r="Q34" s="610"/>
      <c r="R34" s="1604">
        <f t="shared" si="1"/>
        <v>0</v>
      </c>
      <c r="S34" s="557"/>
    </row>
    <row r="35" spans="1:19" ht="18.75" customHeight="1">
      <c r="A35" s="30">
        <v>24</v>
      </c>
      <c r="H35" s="846"/>
      <c r="I35" s="1273"/>
      <c r="J35" s="1274">
        <v>202</v>
      </c>
      <c r="K35" s="1275" t="s">
        <v>112</v>
      </c>
      <c r="L35" s="687"/>
      <c r="M35" s="696">
        <f>N35+O35+P35+Q35</f>
        <v>0</v>
      </c>
      <c r="N35" s="611"/>
      <c r="O35" s="612"/>
      <c r="P35" s="612"/>
      <c r="Q35" s="613"/>
      <c r="R35" s="1604">
        <f t="shared" si="1"/>
        <v>0</v>
      </c>
      <c r="S35" s="557"/>
    </row>
    <row r="36" spans="1:19" ht="18.75" customHeight="1">
      <c r="A36" s="30">
        <v>25</v>
      </c>
      <c r="H36" s="846"/>
      <c r="I36" s="1276"/>
      <c r="J36" s="1274">
        <v>205</v>
      </c>
      <c r="K36" s="1275" t="s">
        <v>1582</v>
      </c>
      <c r="L36" s="687"/>
      <c r="M36" s="696">
        <f>N36+O36+P36+Q36</f>
        <v>0</v>
      </c>
      <c r="N36" s="611"/>
      <c r="O36" s="612"/>
      <c r="P36" s="612"/>
      <c r="Q36" s="613"/>
      <c r="R36" s="1604">
        <f t="shared" si="1"/>
        <v>0</v>
      </c>
      <c r="S36" s="557"/>
    </row>
    <row r="37" spans="1:19" ht="18.75" customHeight="1">
      <c r="A37" s="30">
        <v>26</v>
      </c>
      <c r="H37" s="846"/>
      <c r="I37" s="1276"/>
      <c r="J37" s="1274">
        <v>208</v>
      </c>
      <c r="K37" s="1277" t="s">
        <v>1583</v>
      </c>
      <c r="L37" s="687"/>
      <c r="M37" s="696">
        <f>N37+O37+P37+Q37</f>
        <v>0</v>
      </c>
      <c r="N37" s="611"/>
      <c r="O37" s="612"/>
      <c r="P37" s="612"/>
      <c r="Q37" s="613"/>
      <c r="R37" s="1604">
        <f t="shared" si="1"/>
        <v>0</v>
      </c>
      <c r="S37" s="557"/>
    </row>
    <row r="38" spans="1:19" ht="18.75" customHeight="1">
      <c r="A38" s="30">
        <v>27</v>
      </c>
      <c r="H38" s="846"/>
      <c r="I38" s="1272"/>
      <c r="J38" s="1270">
        <v>209</v>
      </c>
      <c r="K38" s="1278" t="s">
        <v>1584</v>
      </c>
      <c r="L38" s="691"/>
      <c r="M38" s="695">
        <f>N38+O38+P38+Q38</f>
        <v>0</v>
      </c>
      <c r="N38" s="620"/>
      <c r="O38" s="621"/>
      <c r="P38" s="621"/>
      <c r="Q38" s="622"/>
      <c r="R38" s="1604">
        <f t="shared" si="1"/>
        <v>0</v>
      </c>
      <c r="S38" s="557"/>
    </row>
    <row r="39" spans="1:19" ht="18.75" customHeight="1">
      <c r="A39" s="30">
        <v>28</v>
      </c>
      <c r="H39" s="846"/>
      <c r="I39" s="1266">
        <v>500</v>
      </c>
      <c r="J39" s="1727" t="s">
        <v>1585</v>
      </c>
      <c r="K39" s="1727"/>
      <c r="L39" s="1605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4">
        <f t="shared" si="1"/>
        <v>0</v>
      </c>
      <c r="S39" s="557"/>
    </row>
    <row r="40" spans="1:19" ht="18.75" customHeight="1">
      <c r="A40" s="30">
        <v>29</v>
      </c>
      <c r="H40" s="846"/>
      <c r="I40" s="1272"/>
      <c r="J40" s="1279">
        <v>551</v>
      </c>
      <c r="K40" s="1280" t="s">
        <v>1586</v>
      </c>
      <c r="L40" s="685"/>
      <c r="M40" s="694">
        <f aca="true" t="shared" si="4" ref="M40:M45">N40+O40+P40+Q40</f>
        <v>0</v>
      </c>
      <c r="N40" s="1562">
        <v>0</v>
      </c>
      <c r="O40" s="1563">
        <v>0</v>
      </c>
      <c r="P40" s="1563">
        <v>0</v>
      </c>
      <c r="Q40" s="610"/>
      <c r="R40" s="1604">
        <f t="shared" si="1"/>
        <v>0</v>
      </c>
      <c r="S40" s="557"/>
    </row>
    <row r="41" spans="1:19" ht="18.75" customHeight="1">
      <c r="A41" s="30">
        <v>30</v>
      </c>
      <c r="H41" s="846"/>
      <c r="I41" s="1272"/>
      <c r="J41" s="1281">
        <f>J40+1</f>
        <v>552</v>
      </c>
      <c r="K41" s="1282" t="s">
        <v>1587</v>
      </c>
      <c r="L41" s="687"/>
      <c r="M41" s="696">
        <f t="shared" si="4"/>
        <v>0</v>
      </c>
      <c r="N41" s="1564">
        <v>0</v>
      </c>
      <c r="O41" s="1565">
        <v>0</v>
      </c>
      <c r="P41" s="1565">
        <v>0</v>
      </c>
      <c r="Q41" s="613"/>
      <c r="R41" s="1604">
        <f t="shared" si="1"/>
        <v>0</v>
      </c>
      <c r="S41" s="557"/>
    </row>
    <row r="42" spans="1:19" ht="18.75" customHeight="1">
      <c r="A42" s="30">
        <v>31</v>
      </c>
      <c r="H42" s="846"/>
      <c r="I42" s="1283"/>
      <c r="J42" s="1281">
        <v>560</v>
      </c>
      <c r="K42" s="1284" t="s">
        <v>1588</v>
      </c>
      <c r="L42" s="687"/>
      <c r="M42" s="696">
        <f t="shared" si="4"/>
        <v>0</v>
      </c>
      <c r="N42" s="1564">
        <v>0</v>
      </c>
      <c r="O42" s="1565">
        <v>0</v>
      </c>
      <c r="P42" s="1565">
        <v>0</v>
      </c>
      <c r="Q42" s="613"/>
      <c r="R42" s="1604">
        <f t="shared" si="1"/>
        <v>0</v>
      </c>
      <c r="S42" s="557"/>
    </row>
    <row r="43" spans="1:19" ht="18.75" customHeight="1">
      <c r="A43" s="30">
        <v>32</v>
      </c>
      <c r="H43" s="846"/>
      <c r="I43" s="1283"/>
      <c r="J43" s="1281">
        <v>580</v>
      </c>
      <c r="K43" s="1282" t="s">
        <v>1589</v>
      </c>
      <c r="L43" s="687"/>
      <c r="M43" s="696">
        <f t="shared" si="4"/>
        <v>0</v>
      </c>
      <c r="N43" s="1564">
        <v>0</v>
      </c>
      <c r="O43" s="1565">
        <v>0</v>
      </c>
      <c r="P43" s="1565">
        <v>0</v>
      </c>
      <c r="Q43" s="613"/>
      <c r="R43" s="1604">
        <f t="shared" si="1"/>
        <v>0</v>
      </c>
      <c r="S43" s="557"/>
    </row>
    <row r="44" spans="1:19" ht="31.5">
      <c r="A44" s="30">
        <v>33</v>
      </c>
      <c r="H44" s="846"/>
      <c r="I44" s="1272"/>
      <c r="J44" s="1285">
        <v>590</v>
      </c>
      <c r="K44" s="1286" t="s">
        <v>1590</v>
      </c>
      <c r="L44" s="691"/>
      <c r="M44" s="695">
        <f t="shared" si="4"/>
        <v>0</v>
      </c>
      <c r="N44" s="620"/>
      <c r="O44" s="621"/>
      <c r="P44" s="621"/>
      <c r="Q44" s="622"/>
      <c r="R44" s="1604">
        <f t="shared" si="1"/>
        <v>0</v>
      </c>
      <c r="S44" s="557"/>
    </row>
    <row r="45" spans="1:19" ht="18.75" customHeight="1">
      <c r="A45" s="30">
        <v>34</v>
      </c>
      <c r="H45" s="846"/>
      <c r="I45" s="1266">
        <v>800</v>
      </c>
      <c r="J45" s="1728" t="s">
        <v>1729</v>
      </c>
      <c r="K45" s="1729"/>
      <c r="L45" s="1582"/>
      <c r="M45" s="526">
        <f t="shared" si="4"/>
        <v>0</v>
      </c>
      <c r="N45" s="1381"/>
      <c r="O45" s="1382"/>
      <c r="P45" s="1382"/>
      <c r="Q45" s="1383"/>
      <c r="R45" s="1604">
        <f t="shared" si="1"/>
        <v>0</v>
      </c>
      <c r="S45" s="557"/>
    </row>
    <row r="46" spans="1:19" ht="18.75" customHeight="1">
      <c r="A46" s="30">
        <v>35</v>
      </c>
      <c r="H46" s="846"/>
      <c r="I46" s="1266">
        <v>1000</v>
      </c>
      <c r="J46" s="1726" t="s">
        <v>1592</v>
      </c>
      <c r="K46" s="1726"/>
      <c r="L46" s="1582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4">
        <f t="shared" si="1"/>
        <v>0</v>
      </c>
      <c r="S46" s="557"/>
    </row>
    <row r="47" spans="1:19" ht="18.75" customHeight="1">
      <c r="A47" s="30">
        <v>36</v>
      </c>
      <c r="H47" s="846"/>
      <c r="I47" s="1273"/>
      <c r="J47" s="1268">
        <v>1011</v>
      </c>
      <c r="K47" s="1287" t="s">
        <v>1593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4">
        <f t="shared" si="1"/>
        <v>0</v>
      </c>
      <c r="S47" s="557"/>
    </row>
    <row r="48" spans="1:19" ht="18.75" customHeight="1">
      <c r="A48" s="30">
        <v>37</v>
      </c>
      <c r="E48" s="41"/>
      <c r="H48" s="846"/>
      <c r="I48" s="1273"/>
      <c r="J48" s="1274">
        <v>1012</v>
      </c>
      <c r="K48" s="1275" t="s">
        <v>1594</v>
      </c>
      <c r="L48" s="687"/>
      <c r="M48" s="696">
        <f t="shared" si="6"/>
        <v>0</v>
      </c>
      <c r="N48" s="611"/>
      <c r="O48" s="612"/>
      <c r="P48" s="612"/>
      <c r="Q48" s="613"/>
      <c r="R48" s="1604">
        <f t="shared" si="1"/>
        <v>0</v>
      </c>
      <c r="S48" s="557"/>
    </row>
    <row r="49" spans="1:19" ht="18.75" customHeight="1">
      <c r="A49" s="30">
        <v>38</v>
      </c>
      <c r="E49" s="41"/>
      <c r="H49" s="846"/>
      <c r="I49" s="1273"/>
      <c r="J49" s="1274">
        <v>1013</v>
      </c>
      <c r="K49" s="1275" t="s">
        <v>1595</v>
      </c>
      <c r="L49" s="687"/>
      <c r="M49" s="696">
        <f t="shared" si="6"/>
        <v>0</v>
      </c>
      <c r="N49" s="611"/>
      <c r="O49" s="612"/>
      <c r="P49" s="612"/>
      <c r="Q49" s="613"/>
      <c r="R49" s="1604">
        <f t="shared" si="1"/>
        <v>0</v>
      </c>
      <c r="S49" s="557"/>
    </row>
    <row r="50" spans="1:19" ht="18.75" customHeight="1">
      <c r="A50" s="30">
        <v>39</v>
      </c>
      <c r="E50" s="41"/>
      <c r="H50" s="846"/>
      <c r="I50" s="1273"/>
      <c r="J50" s="1274">
        <v>1014</v>
      </c>
      <c r="K50" s="1275" t="s">
        <v>1596</v>
      </c>
      <c r="L50" s="687"/>
      <c r="M50" s="696">
        <f t="shared" si="6"/>
        <v>0</v>
      </c>
      <c r="N50" s="611"/>
      <c r="O50" s="612"/>
      <c r="P50" s="612"/>
      <c r="Q50" s="613"/>
      <c r="R50" s="1604">
        <f t="shared" si="1"/>
        <v>0</v>
      </c>
      <c r="S50" s="557"/>
    </row>
    <row r="51" spans="1:19" ht="18.75" customHeight="1">
      <c r="A51" s="30">
        <v>40</v>
      </c>
      <c r="E51" s="41"/>
      <c r="H51" s="846"/>
      <c r="I51" s="1273"/>
      <c r="J51" s="1274">
        <v>1015</v>
      </c>
      <c r="K51" s="1275" t="s">
        <v>1597</v>
      </c>
      <c r="L51" s="687"/>
      <c r="M51" s="696">
        <f t="shared" si="6"/>
        <v>0</v>
      </c>
      <c r="N51" s="611"/>
      <c r="O51" s="612"/>
      <c r="P51" s="612"/>
      <c r="Q51" s="613"/>
      <c r="R51" s="1604">
        <f t="shared" si="1"/>
        <v>0</v>
      </c>
      <c r="S51" s="557"/>
    </row>
    <row r="52" spans="1:19" ht="18.75" customHeight="1">
      <c r="A52" s="30">
        <v>41</v>
      </c>
      <c r="E52" s="41"/>
      <c r="H52" s="846"/>
      <c r="I52" s="1273"/>
      <c r="J52" s="1288">
        <v>1016</v>
      </c>
      <c r="K52" s="1289" t="s">
        <v>1598</v>
      </c>
      <c r="L52" s="689"/>
      <c r="M52" s="697">
        <f t="shared" si="6"/>
        <v>0</v>
      </c>
      <c r="N52" s="675"/>
      <c r="O52" s="676"/>
      <c r="P52" s="676"/>
      <c r="Q52" s="677"/>
      <c r="R52" s="1604">
        <f t="shared" si="1"/>
        <v>0</v>
      </c>
      <c r="S52" s="557"/>
    </row>
    <row r="53" spans="1:19" ht="18.75" customHeight="1">
      <c r="A53" s="30">
        <v>42</v>
      </c>
      <c r="E53" s="41"/>
      <c r="H53" s="846"/>
      <c r="I53" s="1267"/>
      <c r="J53" s="1290">
        <v>1020</v>
      </c>
      <c r="K53" s="1291" t="s">
        <v>1599</v>
      </c>
      <c r="L53" s="1583"/>
      <c r="M53" s="699">
        <f t="shared" si="6"/>
        <v>0</v>
      </c>
      <c r="N53" s="617"/>
      <c r="O53" s="618"/>
      <c r="P53" s="618"/>
      <c r="Q53" s="619"/>
      <c r="R53" s="1604">
        <f t="shared" si="1"/>
        <v>0</v>
      </c>
      <c r="S53" s="557"/>
    </row>
    <row r="54" spans="1:19" ht="18.75" customHeight="1">
      <c r="A54" s="30">
        <v>43</v>
      </c>
      <c r="E54" s="41"/>
      <c r="H54" s="846"/>
      <c r="I54" s="1273"/>
      <c r="J54" s="1292">
        <v>1030</v>
      </c>
      <c r="K54" s="1293" t="s">
        <v>1600</v>
      </c>
      <c r="L54" s="1584"/>
      <c r="M54" s="701">
        <f t="shared" si="6"/>
        <v>0</v>
      </c>
      <c r="N54" s="614"/>
      <c r="O54" s="615"/>
      <c r="P54" s="615"/>
      <c r="Q54" s="616"/>
      <c r="R54" s="1604">
        <f t="shared" si="1"/>
        <v>0</v>
      </c>
      <c r="S54" s="557"/>
    </row>
    <row r="55" spans="1:19" ht="18.75" customHeight="1">
      <c r="A55" s="30">
        <v>44</v>
      </c>
      <c r="E55" s="41"/>
      <c r="H55" s="846"/>
      <c r="I55" s="1273"/>
      <c r="J55" s="1290">
        <v>1051</v>
      </c>
      <c r="K55" s="1294" t="s">
        <v>1601</v>
      </c>
      <c r="L55" s="1583"/>
      <c r="M55" s="699">
        <f t="shared" si="6"/>
        <v>0</v>
      </c>
      <c r="N55" s="617"/>
      <c r="O55" s="618"/>
      <c r="P55" s="618"/>
      <c r="Q55" s="619"/>
      <c r="R55" s="1604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6"/>
      <c r="I56" s="1273"/>
      <c r="J56" s="1274">
        <v>1052</v>
      </c>
      <c r="K56" s="1275" t="s">
        <v>1602</v>
      </c>
      <c r="L56" s="687"/>
      <c r="M56" s="696">
        <f t="shared" si="6"/>
        <v>0</v>
      </c>
      <c r="N56" s="611"/>
      <c r="O56" s="612"/>
      <c r="P56" s="612"/>
      <c r="Q56" s="613"/>
      <c r="R56" s="1604">
        <f t="shared" si="1"/>
        <v>0</v>
      </c>
      <c r="S56" s="557"/>
    </row>
    <row r="57" spans="1:19" ht="18.75" customHeight="1">
      <c r="A57" s="30">
        <v>46</v>
      </c>
      <c r="E57" s="41"/>
      <c r="H57" s="846"/>
      <c r="I57" s="1273"/>
      <c r="J57" s="1292">
        <v>1053</v>
      </c>
      <c r="K57" s="1293" t="s">
        <v>527</v>
      </c>
      <c r="L57" s="1584"/>
      <c r="M57" s="701">
        <f t="shared" si="6"/>
        <v>0</v>
      </c>
      <c r="N57" s="614"/>
      <c r="O57" s="615"/>
      <c r="P57" s="615"/>
      <c r="Q57" s="616"/>
      <c r="R57" s="1604">
        <f t="shared" si="1"/>
        <v>0</v>
      </c>
      <c r="S57" s="557"/>
    </row>
    <row r="58" spans="1:19" ht="18.75" customHeight="1">
      <c r="A58" s="30">
        <v>47</v>
      </c>
      <c r="E58" s="41"/>
      <c r="H58" s="846"/>
      <c r="I58" s="1273"/>
      <c r="J58" s="1290">
        <v>1062</v>
      </c>
      <c r="K58" s="1291" t="s">
        <v>1603</v>
      </c>
      <c r="L58" s="1583"/>
      <c r="M58" s="699">
        <f t="shared" si="6"/>
        <v>0</v>
      </c>
      <c r="N58" s="617"/>
      <c r="O58" s="618"/>
      <c r="P58" s="618"/>
      <c r="Q58" s="619"/>
      <c r="R58" s="1604">
        <f t="shared" si="1"/>
        <v>0</v>
      </c>
      <c r="S58" s="557"/>
    </row>
    <row r="59" spans="1:19" ht="18.75" customHeight="1">
      <c r="A59" s="30">
        <v>48</v>
      </c>
      <c r="E59" s="41"/>
      <c r="H59" s="846"/>
      <c r="I59" s="1273"/>
      <c r="J59" s="1292">
        <v>1063</v>
      </c>
      <c r="K59" s="1295" t="s">
        <v>1163</v>
      </c>
      <c r="L59" s="1584"/>
      <c r="M59" s="701">
        <f t="shared" si="6"/>
        <v>0</v>
      </c>
      <c r="N59" s="614"/>
      <c r="O59" s="615"/>
      <c r="P59" s="615"/>
      <c r="Q59" s="616"/>
      <c r="R59" s="1604">
        <f t="shared" si="1"/>
        <v>0</v>
      </c>
      <c r="S59" s="557"/>
    </row>
    <row r="60" spans="1:19" ht="18.75" customHeight="1">
      <c r="A60" s="30">
        <v>49</v>
      </c>
      <c r="E60" s="41"/>
      <c r="H60" s="846"/>
      <c r="I60" s="1273"/>
      <c r="J60" s="1296">
        <v>1069</v>
      </c>
      <c r="K60" s="1297" t="s">
        <v>1604</v>
      </c>
      <c r="L60" s="1585"/>
      <c r="M60" s="703">
        <f t="shared" si="6"/>
        <v>0</v>
      </c>
      <c r="N60" s="803"/>
      <c r="O60" s="804"/>
      <c r="P60" s="804"/>
      <c r="Q60" s="768"/>
      <c r="R60" s="1604">
        <f t="shared" si="1"/>
        <v>0</v>
      </c>
      <c r="S60" s="557"/>
    </row>
    <row r="61" spans="1:19" ht="18.75" customHeight="1">
      <c r="A61" s="30">
        <v>50</v>
      </c>
      <c r="E61" s="41"/>
      <c r="H61" s="846"/>
      <c r="I61" s="1267"/>
      <c r="J61" s="1290">
        <v>1091</v>
      </c>
      <c r="K61" s="1294" t="s">
        <v>528</v>
      </c>
      <c r="L61" s="1583"/>
      <c r="M61" s="699">
        <f t="shared" si="6"/>
        <v>0</v>
      </c>
      <c r="N61" s="617"/>
      <c r="O61" s="618"/>
      <c r="P61" s="618"/>
      <c r="Q61" s="619"/>
      <c r="R61" s="1604">
        <f t="shared" si="1"/>
        <v>0</v>
      </c>
      <c r="S61" s="557"/>
    </row>
    <row r="62" spans="1:19" ht="18.75" customHeight="1">
      <c r="A62" s="30">
        <v>51</v>
      </c>
      <c r="E62" s="41"/>
      <c r="H62" s="846"/>
      <c r="I62" s="1273"/>
      <c r="J62" s="1274">
        <v>1092</v>
      </c>
      <c r="K62" s="1275" t="s">
        <v>1818</v>
      </c>
      <c r="L62" s="687"/>
      <c r="M62" s="696">
        <f t="shared" si="6"/>
        <v>0</v>
      </c>
      <c r="N62" s="611"/>
      <c r="O62" s="612"/>
      <c r="P62" s="612"/>
      <c r="Q62" s="613"/>
      <c r="R62" s="1604">
        <f t="shared" si="1"/>
        <v>0</v>
      </c>
      <c r="S62" s="557"/>
    </row>
    <row r="63" spans="1:19" ht="18.75" customHeight="1">
      <c r="A63" s="30">
        <v>52</v>
      </c>
      <c r="E63" s="41"/>
      <c r="H63" s="846"/>
      <c r="I63" s="1273"/>
      <c r="J63" s="1270">
        <v>1098</v>
      </c>
      <c r="K63" s="1298" t="s">
        <v>1605</v>
      </c>
      <c r="L63" s="691"/>
      <c r="M63" s="695">
        <f t="shared" si="6"/>
        <v>0</v>
      </c>
      <c r="N63" s="620"/>
      <c r="O63" s="621"/>
      <c r="P63" s="621"/>
      <c r="Q63" s="622"/>
      <c r="R63" s="1604">
        <f t="shared" si="1"/>
        <v>0</v>
      </c>
      <c r="S63" s="557"/>
    </row>
    <row r="64" spans="1:19" ht="18.75" customHeight="1">
      <c r="A64" s="30">
        <v>53</v>
      </c>
      <c r="E64" s="41"/>
      <c r="H64" s="846"/>
      <c r="I64" s="1266">
        <v>1900</v>
      </c>
      <c r="J64" s="1718" t="s">
        <v>1225</v>
      </c>
      <c r="K64" s="1718"/>
      <c r="L64" s="1582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4">
        <f t="shared" si="1"/>
        <v>0</v>
      </c>
      <c r="S64" s="557"/>
    </row>
    <row r="65" spans="1:19" ht="18.75" customHeight="1">
      <c r="A65" s="30">
        <v>54</v>
      </c>
      <c r="E65" s="41"/>
      <c r="H65" s="846"/>
      <c r="I65" s="1273"/>
      <c r="J65" s="1268">
        <v>1901</v>
      </c>
      <c r="K65" s="1299" t="s">
        <v>1226</v>
      </c>
      <c r="L65" s="685"/>
      <c r="M65" s="694">
        <f>N65+O65+P65+Q65</f>
        <v>0</v>
      </c>
      <c r="N65" s="608"/>
      <c r="O65" s="609"/>
      <c r="P65" s="609"/>
      <c r="Q65" s="610"/>
      <c r="R65" s="1604">
        <f t="shared" si="1"/>
        <v>0</v>
      </c>
      <c r="S65" s="557"/>
    </row>
    <row r="66" spans="1:19" ht="18.75" customHeight="1">
      <c r="A66" s="30">
        <v>55</v>
      </c>
      <c r="E66" s="41"/>
      <c r="H66" s="846"/>
      <c r="I66" s="1300"/>
      <c r="J66" s="1274">
        <v>1981</v>
      </c>
      <c r="K66" s="1301" t="s">
        <v>1227</v>
      </c>
      <c r="L66" s="687"/>
      <c r="M66" s="696">
        <f>N66+O66+P66+Q66</f>
        <v>0</v>
      </c>
      <c r="N66" s="611"/>
      <c r="O66" s="612"/>
      <c r="P66" s="612"/>
      <c r="Q66" s="613"/>
      <c r="R66" s="1604">
        <f t="shared" si="1"/>
        <v>0</v>
      </c>
      <c r="S66" s="557"/>
    </row>
    <row r="67" spans="1:19" ht="18.75" customHeight="1">
      <c r="A67" s="30">
        <v>56</v>
      </c>
      <c r="E67" s="41"/>
      <c r="H67" s="846"/>
      <c r="I67" s="1273"/>
      <c r="J67" s="1270">
        <v>1991</v>
      </c>
      <c r="K67" s="1302" t="s">
        <v>1228</v>
      </c>
      <c r="L67" s="691"/>
      <c r="M67" s="695">
        <f>N67+O67+P67+Q67</f>
        <v>0</v>
      </c>
      <c r="N67" s="620"/>
      <c r="O67" s="621"/>
      <c r="P67" s="621"/>
      <c r="Q67" s="622"/>
      <c r="R67" s="1604">
        <f t="shared" si="1"/>
        <v>0</v>
      </c>
      <c r="S67" s="557"/>
    </row>
    <row r="68" spans="1:19" ht="18.75" customHeight="1">
      <c r="A68" s="30">
        <v>57</v>
      </c>
      <c r="E68" s="41"/>
      <c r="H68" s="846"/>
      <c r="I68" s="1266">
        <v>2100</v>
      </c>
      <c r="J68" s="1718" t="s">
        <v>1777</v>
      </c>
      <c r="K68" s="1718"/>
      <c r="L68" s="1582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4">
        <f t="shared" si="1"/>
        <v>0</v>
      </c>
      <c r="S68" s="557"/>
    </row>
    <row r="69" spans="1:19" ht="18.75" customHeight="1">
      <c r="A69" s="30">
        <v>58</v>
      </c>
      <c r="E69" s="41"/>
      <c r="H69" s="846"/>
      <c r="I69" s="1273"/>
      <c r="J69" s="1268">
        <v>2110</v>
      </c>
      <c r="K69" s="1303" t="s">
        <v>1606</v>
      </c>
      <c r="L69" s="685"/>
      <c r="M69" s="694">
        <f>N69+O69+P69+Q69</f>
        <v>0</v>
      </c>
      <c r="N69" s="608"/>
      <c r="O69" s="609"/>
      <c r="P69" s="609"/>
      <c r="Q69" s="610"/>
      <c r="R69" s="1604">
        <f t="shared" si="1"/>
        <v>0</v>
      </c>
      <c r="S69" s="557"/>
    </row>
    <row r="70" spans="1:19" ht="18.75" customHeight="1">
      <c r="A70" s="30">
        <v>59</v>
      </c>
      <c r="E70" s="41"/>
      <c r="H70" s="846"/>
      <c r="I70" s="1300"/>
      <c r="J70" s="1274">
        <v>2120</v>
      </c>
      <c r="K70" s="1277" t="s">
        <v>1607</v>
      </c>
      <c r="L70" s="687"/>
      <c r="M70" s="696">
        <f>N70+O70+P70+Q70</f>
        <v>0</v>
      </c>
      <c r="N70" s="611"/>
      <c r="O70" s="612"/>
      <c r="P70" s="612"/>
      <c r="Q70" s="613"/>
      <c r="R70" s="1604">
        <f t="shared" si="1"/>
        <v>0</v>
      </c>
      <c r="S70" s="557"/>
    </row>
    <row r="71" spans="1:19" ht="18.75" customHeight="1">
      <c r="A71" s="30">
        <v>60</v>
      </c>
      <c r="E71" s="41"/>
      <c r="H71" s="846"/>
      <c r="I71" s="1300"/>
      <c r="J71" s="1274">
        <v>2125</v>
      </c>
      <c r="K71" s="1277" t="s">
        <v>1730</v>
      </c>
      <c r="L71" s="687"/>
      <c r="M71" s="696">
        <f>N71+O71+P71+Q71</f>
        <v>0</v>
      </c>
      <c r="N71" s="611"/>
      <c r="O71" s="612"/>
      <c r="P71" s="1565">
        <v>0</v>
      </c>
      <c r="Q71" s="613"/>
      <c r="R71" s="1604">
        <f t="shared" si="1"/>
        <v>0</v>
      </c>
      <c r="S71" s="557"/>
    </row>
    <row r="72" spans="1:19" ht="18.75" customHeight="1">
      <c r="A72" s="30">
        <v>61</v>
      </c>
      <c r="H72" s="846"/>
      <c r="I72" s="1272"/>
      <c r="J72" s="1274">
        <v>2140</v>
      </c>
      <c r="K72" s="1277" t="s">
        <v>1609</v>
      </c>
      <c r="L72" s="687"/>
      <c r="M72" s="696">
        <f>N72+O72+P72+Q72</f>
        <v>0</v>
      </c>
      <c r="N72" s="611"/>
      <c r="O72" s="612"/>
      <c r="P72" s="1565">
        <v>0</v>
      </c>
      <c r="Q72" s="613"/>
      <c r="R72" s="1604">
        <f t="shared" si="1"/>
        <v>0</v>
      </c>
      <c r="S72" s="557"/>
    </row>
    <row r="73" spans="1:19" ht="18.75" customHeight="1">
      <c r="A73" s="30">
        <v>62</v>
      </c>
      <c r="H73" s="846"/>
      <c r="I73" s="1273"/>
      <c r="J73" s="1270">
        <v>2190</v>
      </c>
      <c r="K73" s="1304" t="s">
        <v>1610</v>
      </c>
      <c r="L73" s="691"/>
      <c r="M73" s="695">
        <f>N73+O73+P73+Q73</f>
        <v>0</v>
      </c>
      <c r="N73" s="620"/>
      <c r="O73" s="621"/>
      <c r="P73" s="1567">
        <v>0</v>
      </c>
      <c r="Q73" s="622"/>
      <c r="R73" s="1604">
        <f t="shared" si="1"/>
        <v>0</v>
      </c>
      <c r="S73" s="557"/>
    </row>
    <row r="74" spans="1:19" ht="18.75" customHeight="1">
      <c r="A74" s="30">
        <v>63</v>
      </c>
      <c r="H74" s="846"/>
      <c r="I74" s="1266">
        <v>2200</v>
      </c>
      <c r="J74" s="1718" t="s">
        <v>1611</v>
      </c>
      <c r="K74" s="1718"/>
      <c r="L74" s="1582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4">
        <f t="shared" si="1"/>
        <v>0</v>
      </c>
      <c r="S74" s="557"/>
    </row>
    <row r="75" spans="1:19" ht="18.75" customHeight="1">
      <c r="A75" s="30">
        <v>64</v>
      </c>
      <c r="H75" s="846"/>
      <c r="I75" s="1273"/>
      <c r="J75" s="1268">
        <v>2221</v>
      </c>
      <c r="K75" s="1269" t="s">
        <v>1146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4">
        <f t="shared" si="1"/>
        <v>0</v>
      </c>
      <c r="S75" s="557"/>
    </row>
    <row r="76" spans="1:19" ht="18.75" customHeight="1">
      <c r="A76" s="30">
        <v>65</v>
      </c>
      <c r="H76" s="846"/>
      <c r="I76" s="1273"/>
      <c r="J76" s="1270">
        <v>2224</v>
      </c>
      <c r="K76" s="1271" t="s">
        <v>1612</v>
      </c>
      <c r="L76" s="691"/>
      <c r="M76" s="695">
        <f t="shared" si="10"/>
        <v>0</v>
      </c>
      <c r="N76" s="620"/>
      <c r="O76" s="621"/>
      <c r="P76" s="621"/>
      <c r="Q76" s="622"/>
      <c r="R76" s="1604">
        <f t="shared" si="1"/>
        <v>0</v>
      </c>
      <c r="S76" s="557"/>
    </row>
    <row r="77" spans="1:19" ht="18.75" customHeight="1">
      <c r="A77" s="30">
        <v>66</v>
      </c>
      <c r="H77" s="846"/>
      <c r="I77" s="1266">
        <v>2500</v>
      </c>
      <c r="J77" s="1718" t="s">
        <v>1613</v>
      </c>
      <c r="K77" s="1725"/>
      <c r="L77" s="1582"/>
      <c r="M77" s="526">
        <f t="shared" si="10"/>
        <v>0</v>
      </c>
      <c r="N77" s="1381"/>
      <c r="O77" s="1382"/>
      <c r="P77" s="1382"/>
      <c r="Q77" s="1383"/>
      <c r="R77" s="1604">
        <f t="shared" si="1"/>
        <v>0</v>
      </c>
      <c r="S77" s="557"/>
    </row>
    <row r="78" spans="1:19" ht="18.75" customHeight="1">
      <c r="A78" s="30">
        <v>67</v>
      </c>
      <c r="H78" s="846"/>
      <c r="I78" s="1266">
        <v>2600</v>
      </c>
      <c r="J78" s="1723" t="s">
        <v>1614</v>
      </c>
      <c r="K78" s="1724"/>
      <c r="L78" s="1582"/>
      <c r="M78" s="526">
        <f t="shared" si="10"/>
        <v>0</v>
      </c>
      <c r="N78" s="1381"/>
      <c r="O78" s="1382"/>
      <c r="P78" s="1382"/>
      <c r="Q78" s="1383"/>
      <c r="R78" s="1604">
        <f t="shared" si="1"/>
        <v>0</v>
      </c>
      <c r="S78" s="557"/>
    </row>
    <row r="79" spans="1:19" ht="18.75" customHeight="1">
      <c r="A79" s="30">
        <v>68</v>
      </c>
      <c r="H79" s="846"/>
      <c r="I79" s="1266">
        <v>2700</v>
      </c>
      <c r="J79" s="1723" t="s">
        <v>1615</v>
      </c>
      <c r="K79" s="1724"/>
      <c r="L79" s="1582"/>
      <c r="M79" s="526">
        <f t="shared" si="10"/>
        <v>0</v>
      </c>
      <c r="N79" s="1381"/>
      <c r="O79" s="1382"/>
      <c r="P79" s="1382"/>
      <c r="Q79" s="1383"/>
      <c r="R79" s="1604">
        <f t="shared" si="1"/>
        <v>0</v>
      </c>
      <c r="S79" s="557"/>
    </row>
    <row r="80" spans="1:19" ht="37.5" customHeight="1">
      <c r="A80" s="30">
        <v>69</v>
      </c>
      <c r="H80" s="846"/>
      <c r="I80" s="1266">
        <v>2800</v>
      </c>
      <c r="J80" s="1723" t="s">
        <v>1616</v>
      </c>
      <c r="K80" s="1724"/>
      <c r="L80" s="1582"/>
      <c r="M80" s="526">
        <f t="shared" si="10"/>
        <v>0</v>
      </c>
      <c r="N80" s="1381"/>
      <c r="O80" s="1382"/>
      <c r="P80" s="1382"/>
      <c r="Q80" s="1383"/>
      <c r="R80" s="1604">
        <f t="shared" si="1"/>
        <v>0</v>
      </c>
      <c r="S80" s="557"/>
    </row>
    <row r="81" spans="1:19" ht="19.5" customHeight="1">
      <c r="A81" s="30">
        <v>70</v>
      </c>
      <c r="H81" s="846"/>
      <c r="I81" s="1266">
        <v>2900</v>
      </c>
      <c r="J81" s="1718" t="s">
        <v>1617</v>
      </c>
      <c r="K81" s="1718"/>
      <c r="L81" s="1582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4">
        <f t="shared" si="1"/>
        <v>0</v>
      </c>
      <c r="S81" s="557"/>
    </row>
    <row r="82" spans="1:19" ht="19.5" customHeight="1">
      <c r="A82" s="30">
        <v>71</v>
      </c>
      <c r="H82" s="846"/>
      <c r="I82" s="1305"/>
      <c r="J82" s="1268">
        <v>2920</v>
      </c>
      <c r="K82" s="1306" t="s">
        <v>1618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4">
        <f t="shared" si="1"/>
        <v>0</v>
      </c>
      <c r="S82" s="557"/>
    </row>
    <row r="83" spans="1:19" ht="31.5">
      <c r="A83" s="30">
        <v>72</v>
      </c>
      <c r="H83" s="846"/>
      <c r="I83" s="1305"/>
      <c r="J83" s="1292">
        <v>2969</v>
      </c>
      <c r="K83" s="1307" t="s">
        <v>1619</v>
      </c>
      <c r="L83" s="1584"/>
      <c r="M83" s="701">
        <f t="shared" si="12"/>
        <v>0</v>
      </c>
      <c r="N83" s="614"/>
      <c r="O83" s="615"/>
      <c r="P83" s="615"/>
      <c r="Q83" s="616"/>
      <c r="R83" s="1604">
        <f t="shared" si="1"/>
        <v>0</v>
      </c>
      <c r="S83" s="557"/>
    </row>
    <row r="84" spans="1:19" ht="31.5">
      <c r="A84" s="30">
        <v>73</v>
      </c>
      <c r="H84" s="846"/>
      <c r="I84" s="1305"/>
      <c r="J84" s="1308">
        <v>2970</v>
      </c>
      <c r="K84" s="1309" t="s">
        <v>1620</v>
      </c>
      <c r="L84" s="1586"/>
      <c r="M84" s="705">
        <f t="shared" si="12"/>
        <v>0</v>
      </c>
      <c r="N84" s="811"/>
      <c r="O84" s="812"/>
      <c r="P84" s="812"/>
      <c r="Q84" s="787"/>
      <c r="R84" s="1604">
        <f t="shared" si="1"/>
        <v>0</v>
      </c>
      <c r="S84" s="557"/>
    </row>
    <row r="85" spans="1:19" ht="15.75">
      <c r="A85" s="30">
        <v>74</v>
      </c>
      <c r="H85" s="846"/>
      <c r="I85" s="1305"/>
      <c r="J85" s="1296">
        <v>2989</v>
      </c>
      <c r="K85" s="1310" t="s">
        <v>1621</v>
      </c>
      <c r="L85" s="1585"/>
      <c r="M85" s="703">
        <f t="shared" si="12"/>
        <v>0</v>
      </c>
      <c r="N85" s="803"/>
      <c r="O85" s="804"/>
      <c r="P85" s="804"/>
      <c r="Q85" s="768"/>
      <c r="R85" s="1604">
        <f t="shared" si="1"/>
        <v>0</v>
      </c>
      <c r="S85" s="557"/>
    </row>
    <row r="86" spans="1:19" ht="18.75" customHeight="1">
      <c r="A86" s="30">
        <v>75</v>
      </c>
      <c r="H86" s="846"/>
      <c r="I86" s="1273"/>
      <c r="J86" s="1290">
        <v>2991</v>
      </c>
      <c r="K86" s="1311" t="s">
        <v>1622</v>
      </c>
      <c r="L86" s="1583"/>
      <c r="M86" s="699">
        <f t="shared" si="12"/>
        <v>0</v>
      </c>
      <c r="N86" s="617"/>
      <c r="O86" s="618"/>
      <c r="P86" s="618"/>
      <c r="Q86" s="619"/>
      <c r="R86" s="1604">
        <f t="shared" si="1"/>
        <v>0</v>
      </c>
      <c r="S86" s="557"/>
    </row>
    <row r="87" spans="1:19" ht="18.75" customHeight="1">
      <c r="A87" s="30">
        <v>76</v>
      </c>
      <c r="H87" s="846"/>
      <c r="I87" s="1273"/>
      <c r="J87" s="1270">
        <v>2992</v>
      </c>
      <c r="K87" s="1312" t="s">
        <v>1623</v>
      </c>
      <c r="L87" s="691"/>
      <c r="M87" s="695">
        <f t="shared" si="12"/>
        <v>0</v>
      </c>
      <c r="N87" s="620"/>
      <c r="O87" s="621"/>
      <c r="P87" s="621"/>
      <c r="Q87" s="622"/>
      <c r="R87" s="1604">
        <f t="shared" si="1"/>
        <v>0</v>
      </c>
      <c r="S87" s="557"/>
    </row>
    <row r="88" spans="1:19" ht="18.75" customHeight="1">
      <c r="A88" s="30">
        <v>77</v>
      </c>
      <c r="H88" s="846"/>
      <c r="I88" s="1266">
        <v>3300</v>
      </c>
      <c r="J88" s="1313" t="s">
        <v>1624</v>
      </c>
      <c r="K88" s="1434"/>
      <c r="L88" s="1582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4">
        <f t="shared" si="1"/>
        <v>0</v>
      </c>
      <c r="S88" s="557"/>
    </row>
    <row r="89" spans="1:19" ht="18.75" customHeight="1">
      <c r="A89" s="30">
        <v>78</v>
      </c>
      <c r="H89" s="846"/>
      <c r="I89" s="1272"/>
      <c r="J89" s="1268">
        <v>3301</v>
      </c>
      <c r="K89" s="1314" t="s">
        <v>1625</v>
      </c>
      <c r="L89" s="685"/>
      <c r="M89" s="694">
        <f aca="true" t="shared" si="14" ref="M89:M97">N89+O89+P89+Q89</f>
        <v>0</v>
      </c>
      <c r="N89" s="608"/>
      <c r="O89" s="609"/>
      <c r="P89" s="1563">
        <v>0</v>
      </c>
      <c r="Q89" s="818">
        <v>0</v>
      </c>
      <c r="R89" s="1604">
        <f t="shared" si="1"/>
        <v>0</v>
      </c>
      <c r="S89" s="557"/>
    </row>
    <row r="90" spans="1:19" ht="18.75" customHeight="1">
      <c r="A90" s="30">
        <v>79</v>
      </c>
      <c r="H90" s="846"/>
      <c r="I90" s="1272"/>
      <c r="J90" s="1274">
        <v>3302</v>
      </c>
      <c r="K90" s="1315" t="s">
        <v>1731</v>
      </c>
      <c r="L90" s="687"/>
      <c r="M90" s="696">
        <f t="shared" si="14"/>
        <v>0</v>
      </c>
      <c r="N90" s="611"/>
      <c r="O90" s="612"/>
      <c r="P90" s="1565">
        <v>0</v>
      </c>
      <c r="Q90" s="819">
        <v>0</v>
      </c>
      <c r="R90" s="1604">
        <f t="shared" si="1"/>
        <v>0</v>
      </c>
      <c r="S90" s="557"/>
    </row>
    <row r="91" spans="1:19" ht="18.75" customHeight="1">
      <c r="A91" s="30">
        <v>80</v>
      </c>
      <c r="H91" s="846"/>
      <c r="I91" s="1272"/>
      <c r="J91" s="1274">
        <v>3303</v>
      </c>
      <c r="K91" s="1315" t="s">
        <v>1626</v>
      </c>
      <c r="L91" s="687"/>
      <c r="M91" s="696">
        <f t="shared" si="14"/>
        <v>0</v>
      </c>
      <c r="N91" s="611"/>
      <c r="O91" s="612"/>
      <c r="P91" s="1565">
        <v>0</v>
      </c>
      <c r="Q91" s="819">
        <v>0</v>
      </c>
      <c r="R91" s="1604">
        <f t="shared" si="1"/>
        <v>0</v>
      </c>
      <c r="S91" s="557"/>
    </row>
    <row r="92" spans="1:19" ht="18.75" customHeight="1">
      <c r="A92" s="30">
        <v>81</v>
      </c>
      <c r="H92" s="846"/>
      <c r="I92" s="1272"/>
      <c r="J92" s="1274">
        <v>3304</v>
      </c>
      <c r="K92" s="1315" t="s">
        <v>1627</v>
      </c>
      <c r="L92" s="687"/>
      <c r="M92" s="696">
        <f t="shared" si="14"/>
        <v>0</v>
      </c>
      <c r="N92" s="611"/>
      <c r="O92" s="612"/>
      <c r="P92" s="1565">
        <v>0</v>
      </c>
      <c r="Q92" s="819">
        <v>0</v>
      </c>
      <c r="R92" s="1604">
        <f t="shared" si="1"/>
        <v>0</v>
      </c>
      <c r="S92" s="557"/>
    </row>
    <row r="93" spans="1:19" ht="18.75" customHeight="1">
      <c r="A93" s="30">
        <v>82</v>
      </c>
      <c r="H93" s="846"/>
      <c r="I93" s="1272"/>
      <c r="J93" s="1274">
        <v>3305</v>
      </c>
      <c r="K93" s="1315" t="s">
        <v>1628</v>
      </c>
      <c r="L93" s="687"/>
      <c r="M93" s="696">
        <f t="shared" si="14"/>
        <v>0</v>
      </c>
      <c r="N93" s="611"/>
      <c r="O93" s="612"/>
      <c r="P93" s="1565">
        <v>0</v>
      </c>
      <c r="Q93" s="819">
        <v>0</v>
      </c>
      <c r="R93" s="1604">
        <f t="shared" si="1"/>
        <v>0</v>
      </c>
      <c r="S93" s="557"/>
    </row>
    <row r="94" spans="1:19" ht="18.75" customHeight="1">
      <c r="A94" s="30">
        <v>83</v>
      </c>
      <c r="H94" s="846"/>
      <c r="I94" s="1272"/>
      <c r="J94" s="1270">
        <v>3306</v>
      </c>
      <c r="K94" s="1316" t="s">
        <v>1629</v>
      </c>
      <c r="L94" s="691"/>
      <c r="M94" s="695">
        <f t="shared" si="14"/>
        <v>0</v>
      </c>
      <c r="N94" s="620"/>
      <c r="O94" s="621"/>
      <c r="P94" s="1567">
        <v>0</v>
      </c>
      <c r="Q94" s="1572">
        <v>0</v>
      </c>
      <c r="R94" s="1604">
        <f t="shared" si="1"/>
        <v>0</v>
      </c>
      <c r="S94" s="557"/>
    </row>
    <row r="95" spans="1:19" ht="18.75" customHeight="1">
      <c r="A95" s="30">
        <v>84</v>
      </c>
      <c r="H95" s="846"/>
      <c r="I95" s="1266">
        <v>3900</v>
      </c>
      <c r="J95" s="1718" t="s">
        <v>1630</v>
      </c>
      <c r="K95" s="1718"/>
      <c r="L95" s="1582"/>
      <c r="M95" s="526">
        <f t="shared" si="14"/>
        <v>0</v>
      </c>
      <c r="N95" s="1381"/>
      <c r="O95" s="1382"/>
      <c r="P95" s="1382"/>
      <c r="Q95" s="1383"/>
      <c r="R95" s="1604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6"/>
      <c r="I96" s="1266">
        <v>4000</v>
      </c>
      <c r="J96" s="1718" t="s">
        <v>1631</v>
      </c>
      <c r="K96" s="1718"/>
      <c r="L96" s="1582"/>
      <c r="M96" s="526">
        <f t="shared" si="14"/>
        <v>0</v>
      </c>
      <c r="N96" s="1381"/>
      <c r="O96" s="1382"/>
      <c r="P96" s="1382"/>
      <c r="Q96" s="1383"/>
      <c r="R96" s="1604">
        <f t="shared" si="15"/>
        <v>0</v>
      </c>
      <c r="S96" s="557"/>
    </row>
    <row r="97" spans="1:19" ht="18.75" customHeight="1">
      <c r="A97" s="30">
        <v>86</v>
      </c>
      <c r="H97" s="846"/>
      <c r="I97" s="1266">
        <v>4100</v>
      </c>
      <c r="J97" s="1718" t="s">
        <v>1632</v>
      </c>
      <c r="K97" s="1718"/>
      <c r="L97" s="1582"/>
      <c r="M97" s="526">
        <f t="shared" si="14"/>
        <v>0</v>
      </c>
      <c r="N97" s="1381"/>
      <c r="O97" s="1382"/>
      <c r="P97" s="1382"/>
      <c r="Q97" s="1383"/>
      <c r="R97" s="1604">
        <f t="shared" si="15"/>
        <v>0</v>
      </c>
      <c r="S97" s="557"/>
    </row>
    <row r="98" spans="1:19" ht="18.75" customHeight="1">
      <c r="A98" s="30">
        <v>87</v>
      </c>
      <c r="H98" s="846"/>
      <c r="I98" s="1266">
        <v>4200</v>
      </c>
      <c r="J98" s="1718" t="s">
        <v>1633</v>
      </c>
      <c r="K98" s="1718"/>
      <c r="L98" s="1582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4">
        <f t="shared" si="15"/>
        <v>0</v>
      </c>
      <c r="S98" s="557"/>
    </row>
    <row r="99" spans="1:19" ht="18.75" customHeight="1">
      <c r="A99" s="30">
        <v>88</v>
      </c>
      <c r="H99" s="846"/>
      <c r="I99" s="1317"/>
      <c r="J99" s="1268">
        <v>4201</v>
      </c>
      <c r="K99" s="1269" t="s">
        <v>1634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4">
        <f t="shared" si="15"/>
        <v>0</v>
      </c>
      <c r="S99" s="557"/>
    </row>
    <row r="100" spans="1:19" ht="18.75" customHeight="1">
      <c r="A100" s="30">
        <v>89</v>
      </c>
      <c r="H100" s="846"/>
      <c r="I100" s="1317"/>
      <c r="J100" s="1274">
        <v>4202</v>
      </c>
      <c r="K100" s="1318" t="s">
        <v>1635</v>
      </c>
      <c r="L100" s="687"/>
      <c r="M100" s="696">
        <f t="shared" si="17"/>
        <v>0</v>
      </c>
      <c r="N100" s="611"/>
      <c r="O100" s="612"/>
      <c r="P100" s="612"/>
      <c r="Q100" s="613"/>
      <c r="R100" s="1604">
        <f t="shared" si="15"/>
        <v>0</v>
      </c>
      <c r="S100" s="557"/>
    </row>
    <row r="101" spans="1:19" ht="18.75" customHeight="1">
      <c r="A101" s="30">
        <v>90</v>
      </c>
      <c r="H101" s="846"/>
      <c r="I101" s="1317"/>
      <c r="J101" s="1274">
        <v>4214</v>
      </c>
      <c r="K101" s="1318" t="s">
        <v>1636</v>
      </c>
      <c r="L101" s="687"/>
      <c r="M101" s="696">
        <f t="shared" si="17"/>
        <v>0</v>
      </c>
      <c r="N101" s="611"/>
      <c r="O101" s="612"/>
      <c r="P101" s="612"/>
      <c r="Q101" s="613"/>
      <c r="R101" s="1604">
        <f t="shared" si="15"/>
        <v>0</v>
      </c>
      <c r="S101" s="557"/>
    </row>
    <row r="102" spans="1:19" ht="18.75" customHeight="1">
      <c r="A102" s="30">
        <v>91</v>
      </c>
      <c r="H102" s="846"/>
      <c r="I102" s="1317"/>
      <c r="J102" s="1274">
        <v>4217</v>
      </c>
      <c r="K102" s="1318" t="s">
        <v>1637</v>
      </c>
      <c r="L102" s="687"/>
      <c r="M102" s="696">
        <f t="shared" si="17"/>
        <v>0</v>
      </c>
      <c r="N102" s="611"/>
      <c r="O102" s="612"/>
      <c r="P102" s="612"/>
      <c r="Q102" s="613"/>
      <c r="R102" s="1604">
        <f t="shared" si="15"/>
        <v>0</v>
      </c>
      <c r="S102" s="557"/>
    </row>
    <row r="103" spans="1:19" ht="18.75" customHeight="1">
      <c r="A103" s="30">
        <v>92</v>
      </c>
      <c r="H103" s="846"/>
      <c r="I103" s="1317"/>
      <c r="J103" s="1274">
        <v>4218</v>
      </c>
      <c r="K103" s="1275" t="s">
        <v>1638</v>
      </c>
      <c r="L103" s="687"/>
      <c r="M103" s="696">
        <f t="shared" si="17"/>
        <v>0</v>
      </c>
      <c r="N103" s="611"/>
      <c r="O103" s="612"/>
      <c r="P103" s="612"/>
      <c r="Q103" s="613"/>
      <c r="R103" s="1604">
        <f t="shared" si="15"/>
        <v>0</v>
      </c>
      <c r="S103" s="557"/>
    </row>
    <row r="104" spans="1:19" ht="18.75" customHeight="1">
      <c r="A104" s="30">
        <v>93</v>
      </c>
      <c r="H104" s="846"/>
      <c r="I104" s="1317"/>
      <c r="J104" s="1270">
        <v>4219</v>
      </c>
      <c r="K104" s="1302" t="s">
        <v>1639</v>
      </c>
      <c r="L104" s="691"/>
      <c r="M104" s="695">
        <f t="shared" si="17"/>
        <v>0</v>
      </c>
      <c r="N104" s="620"/>
      <c r="O104" s="621"/>
      <c r="P104" s="621"/>
      <c r="Q104" s="622"/>
      <c r="R104" s="1604">
        <f t="shared" si="15"/>
        <v>0</v>
      </c>
      <c r="S104" s="557"/>
    </row>
    <row r="105" spans="1:19" ht="18.75" customHeight="1">
      <c r="A105" s="30">
        <v>94</v>
      </c>
      <c r="H105" s="846"/>
      <c r="I105" s="1266">
        <v>4300</v>
      </c>
      <c r="J105" s="1718" t="s">
        <v>1640</v>
      </c>
      <c r="K105" s="1718"/>
      <c r="L105" s="1582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4">
        <f t="shared" si="15"/>
        <v>0</v>
      </c>
      <c r="S105" s="557"/>
    </row>
    <row r="106" spans="1:19" ht="18.75" customHeight="1">
      <c r="A106" s="30">
        <v>95</v>
      </c>
      <c r="H106" s="846"/>
      <c r="I106" s="1317"/>
      <c r="J106" s="1268">
        <v>4301</v>
      </c>
      <c r="K106" s="1287" t="s">
        <v>1641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4">
        <f t="shared" si="15"/>
        <v>0</v>
      </c>
      <c r="S106" s="557"/>
    </row>
    <row r="107" spans="1:19" ht="18.75" customHeight="1">
      <c r="A107" s="30">
        <v>96</v>
      </c>
      <c r="H107" s="846"/>
      <c r="I107" s="1317"/>
      <c r="J107" s="1274">
        <v>4302</v>
      </c>
      <c r="K107" s="1318" t="s">
        <v>1732</v>
      </c>
      <c r="L107" s="687"/>
      <c r="M107" s="696">
        <f t="shared" si="19"/>
        <v>0</v>
      </c>
      <c r="N107" s="611"/>
      <c r="O107" s="612"/>
      <c r="P107" s="612"/>
      <c r="Q107" s="613"/>
      <c r="R107" s="1604">
        <f t="shared" si="15"/>
        <v>0</v>
      </c>
      <c r="S107" s="557"/>
    </row>
    <row r="108" spans="1:19" ht="18.75" customHeight="1">
      <c r="A108" s="30">
        <v>97</v>
      </c>
      <c r="H108" s="846"/>
      <c r="I108" s="1317"/>
      <c r="J108" s="1270">
        <v>4309</v>
      </c>
      <c r="K108" s="1278" t="s">
        <v>1643</v>
      </c>
      <c r="L108" s="691"/>
      <c r="M108" s="695">
        <f t="shared" si="19"/>
        <v>0</v>
      </c>
      <c r="N108" s="620"/>
      <c r="O108" s="621"/>
      <c r="P108" s="621"/>
      <c r="Q108" s="622"/>
      <c r="R108" s="1604">
        <f t="shared" si="15"/>
        <v>0</v>
      </c>
      <c r="S108" s="557"/>
    </row>
    <row r="109" spans="1:19" ht="18.75" customHeight="1">
      <c r="A109" s="30">
        <v>98</v>
      </c>
      <c r="H109" s="846"/>
      <c r="I109" s="1266">
        <v>4400</v>
      </c>
      <c r="J109" s="1718" t="s">
        <v>1644</v>
      </c>
      <c r="K109" s="1718"/>
      <c r="L109" s="1582"/>
      <c r="M109" s="526">
        <f t="shared" si="19"/>
        <v>0</v>
      </c>
      <c r="N109" s="1381"/>
      <c r="O109" s="1382"/>
      <c r="P109" s="1382"/>
      <c r="Q109" s="1383"/>
      <c r="R109" s="1604">
        <f t="shared" si="15"/>
        <v>0</v>
      </c>
      <c r="S109" s="557"/>
    </row>
    <row r="110" spans="1:19" ht="18.75" customHeight="1">
      <c r="A110" s="30">
        <v>99</v>
      </c>
      <c r="H110" s="846"/>
      <c r="I110" s="1266">
        <v>4500</v>
      </c>
      <c r="J110" s="1718" t="s">
        <v>1707</v>
      </c>
      <c r="K110" s="1718"/>
      <c r="L110" s="1582"/>
      <c r="M110" s="526">
        <f t="shared" si="19"/>
        <v>0</v>
      </c>
      <c r="N110" s="1381"/>
      <c r="O110" s="1382"/>
      <c r="P110" s="1382"/>
      <c r="Q110" s="1383"/>
      <c r="R110" s="1604">
        <f t="shared" si="15"/>
        <v>0</v>
      </c>
      <c r="S110" s="557"/>
    </row>
    <row r="111" spans="1:19" ht="18.75" customHeight="1">
      <c r="A111" s="30">
        <v>100</v>
      </c>
      <c r="H111" s="846"/>
      <c r="I111" s="1266">
        <v>4600</v>
      </c>
      <c r="J111" s="1723" t="s">
        <v>1645</v>
      </c>
      <c r="K111" s="1724"/>
      <c r="L111" s="1582"/>
      <c r="M111" s="526">
        <f t="shared" si="19"/>
        <v>0</v>
      </c>
      <c r="N111" s="1381"/>
      <c r="O111" s="1382"/>
      <c r="P111" s="1382"/>
      <c r="Q111" s="1383"/>
      <c r="R111" s="1604">
        <f t="shared" si="15"/>
        <v>0</v>
      </c>
      <c r="S111" s="557"/>
    </row>
    <row r="112" spans="1:19" ht="18.75" customHeight="1">
      <c r="A112" s="30">
        <v>101</v>
      </c>
      <c r="H112" s="846"/>
      <c r="I112" s="1266">
        <v>4900</v>
      </c>
      <c r="J112" s="1718" t="s">
        <v>1229</v>
      </c>
      <c r="K112" s="1718"/>
      <c r="L112" s="1582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4">
        <f t="shared" si="15"/>
        <v>0</v>
      </c>
      <c r="S112" s="557"/>
    </row>
    <row r="113" spans="1:19" ht="18.75" customHeight="1">
      <c r="A113" s="30">
        <v>102</v>
      </c>
      <c r="H113" s="846"/>
      <c r="I113" s="1317"/>
      <c r="J113" s="1268">
        <v>4901</v>
      </c>
      <c r="K113" s="1319" t="s">
        <v>1230</v>
      </c>
      <c r="L113" s="685"/>
      <c r="M113" s="694">
        <f>N113+O113+P113+Q113</f>
        <v>0</v>
      </c>
      <c r="N113" s="608"/>
      <c r="O113" s="609"/>
      <c r="P113" s="609"/>
      <c r="Q113" s="610"/>
      <c r="R113" s="1604">
        <f t="shared" si="15"/>
        <v>0</v>
      </c>
      <c r="S113" s="557"/>
    </row>
    <row r="114" spans="1:19" ht="18.75" customHeight="1">
      <c r="A114" s="30">
        <v>103</v>
      </c>
      <c r="H114" s="846"/>
      <c r="I114" s="1317"/>
      <c r="J114" s="1270">
        <v>4902</v>
      </c>
      <c r="K114" s="1278" t="s">
        <v>1231</v>
      </c>
      <c r="L114" s="691"/>
      <c r="M114" s="695">
        <f>N114+O114+P114+Q114</f>
        <v>0</v>
      </c>
      <c r="N114" s="620"/>
      <c r="O114" s="621"/>
      <c r="P114" s="621"/>
      <c r="Q114" s="622"/>
      <c r="R114" s="1604">
        <f t="shared" si="15"/>
        <v>0</v>
      </c>
      <c r="S114" s="557"/>
    </row>
    <row r="115" spans="1:19" ht="18.75" customHeight="1">
      <c r="A115" s="30">
        <v>104</v>
      </c>
      <c r="H115" s="846"/>
      <c r="I115" s="1320">
        <v>5100</v>
      </c>
      <c r="J115" s="1717" t="s">
        <v>1646</v>
      </c>
      <c r="K115" s="1717"/>
      <c r="L115" s="1582"/>
      <c r="M115" s="526">
        <f>N115+O115+P115+Q115</f>
        <v>0</v>
      </c>
      <c r="N115" s="1381"/>
      <c r="O115" s="1382"/>
      <c r="P115" s="1382"/>
      <c r="Q115" s="1383"/>
      <c r="R115" s="1604">
        <f t="shared" si="15"/>
        <v>0</v>
      </c>
      <c r="S115" s="557"/>
    </row>
    <row r="116" spans="1:19" ht="18.75" customHeight="1">
      <c r="A116" s="30">
        <v>105</v>
      </c>
      <c r="H116" s="846"/>
      <c r="I116" s="1320">
        <v>5200</v>
      </c>
      <c r="J116" s="1717" t="s">
        <v>1647</v>
      </c>
      <c r="K116" s="1717"/>
      <c r="L116" s="1582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4">
        <f t="shared" si="15"/>
        <v>0</v>
      </c>
      <c r="S116" s="557"/>
    </row>
    <row r="117" spans="1:19" ht="18.75" customHeight="1">
      <c r="A117" s="30">
        <v>106</v>
      </c>
      <c r="H117" s="846"/>
      <c r="I117" s="1321"/>
      <c r="J117" s="1322">
        <v>5201</v>
      </c>
      <c r="K117" s="1323" t="s">
        <v>1648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4">
        <f t="shared" si="15"/>
        <v>0</v>
      </c>
      <c r="S117" s="557"/>
    </row>
    <row r="118" spans="1:19" ht="18.75" customHeight="1">
      <c r="A118" s="30">
        <v>107</v>
      </c>
      <c r="H118" s="846"/>
      <c r="I118" s="1321"/>
      <c r="J118" s="1324">
        <v>5202</v>
      </c>
      <c r="K118" s="1325" t="s">
        <v>1649</v>
      </c>
      <c r="L118" s="687"/>
      <c r="M118" s="696">
        <f t="shared" si="22"/>
        <v>0</v>
      </c>
      <c r="N118" s="611"/>
      <c r="O118" s="612"/>
      <c r="P118" s="612"/>
      <c r="Q118" s="613"/>
      <c r="R118" s="1604">
        <f t="shared" si="15"/>
        <v>0</v>
      </c>
      <c r="S118" s="557"/>
    </row>
    <row r="119" spans="1:19" ht="18.75" customHeight="1">
      <c r="A119" s="30">
        <v>108</v>
      </c>
      <c r="H119" s="846"/>
      <c r="I119" s="1321"/>
      <c r="J119" s="1324">
        <v>5203</v>
      </c>
      <c r="K119" s="1325" t="s">
        <v>856</v>
      </c>
      <c r="L119" s="687"/>
      <c r="M119" s="696">
        <f t="shared" si="22"/>
        <v>0</v>
      </c>
      <c r="N119" s="611"/>
      <c r="O119" s="612"/>
      <c r="P119" s="612"/>
      <c r="Q119" s="613"/>
      <c r="R119" s="1604">
        <f t="shared" si="15"/>
        <v>0</v>
      </c>
      <c r="S119" s="557"/>
    </row>
    <row r="120" spans="1:19" ht="18.75" customHeight="1">
      <c r="A120" s="30">
        <v>109</v>
      </c>
      <c r="H120" s="846"/>
      <c r="I120" s="1321"/>
      <c r="J120" s="1324">
        <v>5204</v>
      </c>
      <c r="K120" s="1325" t="s">
        <v>857</v>
      </c>
      <c r="L120" s="687"/>
      <c r="M120" s="696">
        <f t="shared" si="22"/>
        <v>0</v>
      </c>
      <c r="N120" s="611"/>
      <c r="O120" s="612"/>
      <c r="P120" s="612"/>
      <c r="Q120" s="613"/>
      <c r="R120" s="1604">
        <f t="shared" si="15"/>
        <v>0</v>
      </c>
      <c r="S120" s="557"/>
    </row>
    <row r="121" spans="1:19" ht="18.75" customHeight="1">
      <c r="A121" s="30">
        <v>110</v>
      </c>
      <c r="H121" s="846"/>
      <c r="I121" s="1321"/>
      <c r="J121" s="1324">
        <v>5205</v>
      </c>
      <c r="K121" s="1325" t="s">
        <v>858</v>
      </c>
      <c r="L121" s="687"/>
      <c r="M121" s="696">
        <f t="shared" si="22"/>
        <v>0</v>
      </c>
      <c r="N121" s="611"/>
      <c r="O121" s="612"/>
      <c r="P121" s="612"/>
      <c r="Q121" s="613"/>
      <c r="R121" s="1604">
        <f t="shared" si="15"/>
        <v>0</v>
      </c>
      <c r="S121" s="557"/>
    </row>
    <row r="122" spans="1:19" ht="18.75" customHeight="1">
      <c r="A122" s="30">
        <v>111</v>
      </c>
      <c r="H122" s="846"/>
      <c r="I122" s="1321"/>
      <c r="J122" s="1324">
        <v>5206</v>
      </c>
      <c r="K122" s="1325" t="s">
        <v>859</v>
      </c>
      <c r="L122" s="687"/>
      <c r="M122" s="696">
        <f t="shared" si="22"/>
        <v>0</v>
      </c>
      <c r="N122" s="611"/>
      <c r="O122" s="612"/>
      <c r="P122" s="612"/>
      <c r="Q122" s="613"/>
      <c r="R122" s="1604">
        <f t="shared" si="15"/>
        <v>0</v>
      </c>
      <c r="S122" s="557"/>
    </row>
    <row r="123" spans="1:19" ht="18.75" customHeight="1">
      <c r="A123" s="30">
        <v>112</v>
      </c>
      <c r="H123" s="846"/>
      <c r="I123" s="1321"/>
      <c r="J123" s="1326">
        <v>5219</v>
      </c>
      <c r="K123" s="1327" t="s">
        <v>860</v>
      </c>
      <c r="L123" s="691"/>
      <c r="M123" s="695">
        <f t="shared" si="22"/>
        <v>0</v>
      </c>
      <c r="N123" s="620"/>
      <c r="O123" s="621"/>
      <c r="P123" s="621"/>
      <c r="Q123" s="622"/>
      <c r="R123" s="1604">
        <f t="shared" si="15"/>
        <v>0</v>
      </c>
      <c r="S123" s="557"/>
    </row>
    <row r="124" spans="1:19" ht="18.75" customHeight="1">
      <c r="A124" s="30">
        <v>113</v>
      </c>
      <c r="H124" s="846"/>
      <c r="I124" s="1320">
        <v>5300</v>
      </c>
      <c r="J124" s="1717" t="s">
        <v>861</v>
      </c>
      <c r="K124" s="1717"/>
      <c r="L124" s="1582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4">
        <f t="shared" si="15"/>
        <v>0</v>
      </c>
      <c r="S124" s="557"/>
    </row>
    <row r="125" spans="1:19" ht="18.75" customHeight="1">
      <c r="A125" s="30">
        <v>114</v>
      </c>
      <c r="H125" s="846"/>
      <c r="I125" s="1321"/>
      <c r="J125" s="1322">
        <v>5301</v>
      </c>
      <c r="K125" s="1323" t="s">
        <v>1147</v>
      </c>
      <c r="L125" s="685"/>
      <c r="M125" s="694">
        <f>N125+O125+P125+Q125</f>
        <v>0</v>
      </c>
      <c r="N125" s="608"/>
      <c r="O125" s="609"/>
      <c r="P125" s="609"/>
      <c r="Q125" s="610"/>
      <c r="R125" s="1604">
        <f t="shared" si="15"/>
        <v>0</v>
      </c>
      <c r="S125" s="557"/>
    </row>
    <row r="126" spans="1:19" ht="18.75" customHeight="1">
      <c r="A126" s="30">
        <v>115</v>
      </c>
      <c r="H126" s="846"/>
      <c r="I126" s="1321"/>
      <c r="J126" s="1326">
        <v>5309</v>
      </c>
      <c r="K126" s="1327" t="s">
        <v>862</v>
      </c>
      <c r="L126" s="691"/>
      <c r="M126" s="695">
        <f>N126+O126+P126+Q126</f>
        <v>0</v>
      </c>
      <c r="N126" s="620"/>
      <c r="O126" s="621"/>
      <c r="P126" s="621"/>
      <c r="Q126" s="622"/>
      <c r="R126" s="1604">
        <f t="shared" si="15"/>
        <v>0</v>
      </c>
      <c r="S126" s="557"/>
    </row>
    <row r="127" spans="1:19" ht="18.75" customHeight="1">
      <c r="A127" s="30">
        <v>116</v>
      </c>
      <c r="H127" s="846"/>
      <c r="I127" s="1320">
        <v>5400</v>
      </c>
      <c r="J127" s="1717" t="s">
        <v>1663</v>
      </c>
      <c r="K127" s="1717"/>
      <c r="L127" s="1582"/>
      <c r="M127" s="526">
        <f>N127+O127+P127+Q127</f>
        <v>0</v>
      </c>
      <c r="N127" s="1381"/>
      <c r="O127" s="1382"/>
      <c r="P127" s="1382"/>
      <c r="Q127" s="1383"/>
      <c r="R127" s="1604">
        <f t="shared" si="15"/>
        <v>0</v>
      </c>
      <c r="S127" s="557"/>
    </row>
    <row r="128" spans="1:19" ht="18.75" customHeight="1">
      <c r="A128" s="30">
        <v>117</v>
      </c>
      <c r="H128" s="846"/>
      <c r="I128" s="1266">
        <v>5500</v>
      </c>
      <c r="J128" s="1718" t="s">
        <v>1664</v>
      </c>
      <c r="K128" s="1718"/>
      <c r="L128" s="1582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4">
        <f t="shared" si="15"/>
        <v>0</v>
      </c>
      <c r="S128" s="557"/>
    </row>
    <row r="129" spans="1:19" ht="18.75" customHeight="1">
      <c r="A129" s="30">
        <v>118</v>
      </c>
      <c r="H129" s="846"/>
      <c r="I129" s="1317"/>
      <c r="J129" s="1268">
        <v>5501</v>
      </c>
      <c r="K129" s="1287" t="s">
        <v>1665</v>
      </c>
      <c r="L129" s="685"/>
      <c r="M129" s="694">
        <f>N129+O129+P129+Q129</f>
        <v>0</v>
      </c>
      <c r="N129" s="608"/>
      <c r="O129" s="609"/>
      <c r="P129" s="609"/>
      <c r="Q129" s="610"/>
      <c r="R129" s="1604">
        <f t="shared" si="15"/>
        <v>0</v>
      </c>
      <c r="S129" s="557"/>
    </row>
    <row r="130" spans="1:19" ht="18.75" customHeight="1">
      <c r="A130" s="30">
        <v>119</v>
      </c>
      <c r="H130" s="846"/>
      <c r="I130" s="1317"/>
      <c r="J130" s="1274">
        <v>5502</v>
      </c>
      <c r="K130" s="1275" t="s">
        <v>1666</v>
      </c>
      <c r="L130" s="687"/>
      <c r="M130" s="696">
        <f>N130+O130+P130+Q130</f>
        <v>0</v>
      </c>
      <c r="N130" s="611"/>
      <c r="O130" s="612"/>
      <c r="P130" s="612"/>
      <c r="Q130" s="613"/>
      <c r="R130" s="1604">
        <f t="shared" si="15"/>
        <v>0</v>
      </c>
      <c r="S130" s="557"/>
    </row>
    <row r="131" spans="1:19" ht="18.75" customHeight="1">
      <c r="A131" s="30">
        <v>120</v>
      </c>
      <c r="H131" s="846"/>
      <c r="I131" s="1317"/>
      <c r="J131" s="1274">
        <v>5503</v>
      </c>
      <c r="K131" s="1318" t="s">
        <v>1667</v>
      </c>
      <c r="L131" s="687"/>
      <c r="M131" s="696">
        <f>N131+O131+P131+Q131</f>
        <v>0</v>
      </c>
      <c r="N131" s="611"/>
      <c r="O131" s="612"/>
      <c r="P131" s="612"/>
      <c r="Q131" s="613"/>
      <c r="R131" s="1604">
        <f t="shared" si="15"/>
        <v>0</v>
      </c>
      <c r="S131" s="557"/>
    </row>
    <row r="132" spans="1:19" ht="18.75" customHeight="1">
      <c r="A132" s="30">
        <v>121</v>
      </c>
      <c r="H132" s="846"/>
      <c r="I132" s="1317"/>
      <c r="J132" s="1270">
        <v>5504</v>
      </c>
      <c r="K132" s="1298" t="s">
        <v>1668</v>
      </c>
      <c r="L132" s="691"/>
      <c r="M132" s="695">
        <f>N132+O132+P132+Q132</f>
        <v>0</v>
      </c>
      <c r="N132" s="620"/>
      <c r="O132" s="621"/>
      <c r="P132" s="621"/>
      <c r="Q132" s="622"/>
      <c r="R132" s="1604">
        <f t="shared" si="15"/>
        <v>0</v>
      </c>
      <c r="S132" s="557"/>
    </row>
    <row r="133" spans="1:19" ht="18.75" customHeight="1">
      <c r="A133" s="30">
        <v>122</v>
      </c>
      <c r="H133" s="846"/>
      <c r="I133" s="1320">
        <v>5700</v>
      </c>
      <c r="J133" s="1719" t="s">
        <v>529</v>
      </c>
      <c r="K133" s="1720"/>
      <c r="L133" s="1582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4">
        <f t="shared" si="15"/>
        <v>0</v>
      </c>
      <c r="S133" s="557"/>
    </row>
    <row r="134" spans="1:19" ht="18.75" customHeight="1">
      <c r="A134" s="30">
        <v>123</v>
      </c>
      <c r="H134" s="846"/>
      <c r="I134" s="1321"/>
      <c r="J134" s="1322">
        <v>5701</v>
      </c>
      <c r="K134" s="1323" t="s">
        <v>1670</v>
      </c>
      <c r="L134" s="685"/>
      <c r="M134" s="694">
        <f>N134+O134+P134+Q134</f>
        <v>0</v>
      </c>
      <c r="N134" s="608"/>
      <c r="O134" s="609"/>
      <c r="P134" s="609"/>
      <c r="Q134" s="610"/>
      <c r="R134" s="1604">
        <f t="shared" si="15"/>
        <v>0</v>
      </c>
      <c r="S134" s="557"/>
    </row>
    <row r="135" spans="1:19" ht="18.75" customHeight="1">
      <c r="A135" s="30">
        <v>124</v>
      </c>
      <c r="H135" s="846"/>
      <c r="I135" s="1321"/>
      <c r="J135" s="1328">
        <v>5702</v>
      </c>
      <c r="K135" s="1329" t="s">
        <v>1671</v>
      </c>
      <c r="L135" s="689"/>
      <c r="M135" s="697">
        <f>N135+O135+P135+Q135</f>
        <v>0</v>
      </c>
      <c r="N135" s="675"/>
      <c r="O135" s="676"/>
      <c r="P135" s="676"/>
      <c r="Q135" s="677"/>
      <c r="R135" s="1604">
        <f t="shared" si="15"/>
        <v>0</v>
      </c>
      <c r="S135" s="557"/>
    </row>
    <row r="136" spans="1:19" ht="18.75" customHeight="1">
      <c r="A136" s="30">
        <v>125</v>
      </c>
      <c r="H136" s="846"/>
      <c r="I136" s="1273"/>
      <c r="J136" s="1330">
        <v>4071</v>
      </c>
      <c r="K136" s="1331" t="s">
        <v>1672</v>
      </c>
      <c r="L136" s="1587"/>
      <c r="M136" s="707">
        <f>N136+O136+P136+Q136</f>
        <v>0</v>
      </c>
      <c r="N136" s="813"/>
      <c r="O136" s="1384"/>
      <c r="P136" s="1384"/>
      <c r="Q136" s="1385"/>
      <c r="R136" s="1604">
        <f t="shared" si="15"/>
        <v>0</v>
      </c>
      <c r="S136" s="557"/>
    </row>
    <row r="137" spans="1:19" ht="7.5" customHeight="1">
      <c r="A137" s="30">
        <v>126</v>
      </c>
      <c r="H137" s="846"/>
      <c r="I137" s="1332"/>
      <c r="J137" s="1333"/>
      <c r="K137" s="1334"/>
      <c r="L137" s="1606"/>
      <c r="M137" s="830"/>
      <c r="N137" s="830"/>
      <c r="O137" s="830"/>
      <c r="P137" s="830"/>
      <c r="Q137" s="831"/>
      <c r="R137" s="1604">
        <f t="shared" si="15"/>
      </c>
      <c r="S137" s="557"/>
    </row>
    <row r="138" spans="1:19" ht="18.75" customHeight="1">
      <c r="A138" s="30">
        <v>127</v>
      </c>
      <c r="H138" s="846"/>
      <c r="I138" s="1335">
        <v>98</v>
      </c>
      <c r="J138" s="1721" t="s">
        <v>1673</v>
      </c>
      <c r="K138" s="1722"/>
      <c r="L138" s="1588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4">
        <f t="shared" si="15"/>
        <v>0</v>
      </c>
      <c r="S138" s="557"/>
    </row>
    <row r="139" spans="1:19" ht="15.75" hidden="1">
      <c r="A139" s="30">
        <v>128</v>
      </c>
      <c r="H139" s="846"/>
      <c r="I139" s="1336"/>
      <c r="J139" s="1337"/>
      <c r="K139" s="1338"/>
      <c r="L139" s="439"/>
      <c r="M139" s="439"/>
      <c r="N139" s="439"/>
      <c r="O139" s="439"/>
      <c r="P139" s="439"/>
      <c r="Q139" s="440"/>
      <c r="R139" s="1604">
        <f t="shared" si="15"/>
      </c>
      <c r="S139" s="557"/>
    </row>
    <row r="140" spans="1:19" ht="15.75" hidden="1">
      <c r="A140" s="30">
        <v>129</v>
      </c>
      <c r="H140" s="846"/>
      <c r="I140" s="1339"/>
      <c r="J140" s="1189"/>
      <c r="K140" s="1334"/>
      <c r="L140" s="441"/>
      <c r="M140" s="441"/>
      <c r="N140" s="441"/>
      <c r="O140" s="441"/>
      <c r="P140" s="441"/>
      <c r="Q140" s="442"/>
      <c r="R140" s="1604">
        <f t="shared" si="15"/>
      </c>
      <c r="S140" s="557"/>
    </row>
    <row r="141" spans="1:19" ht="7.5" customHeight="1">
      <c r="A141" s="30">
        <v>130</v>
      </c>
      <c r="H141" s="846"/>
      <c r="I141" s="1340"/>
      <c r="J141" s="1341"/>
      <c r="K141" s="1334"/>
      <c r="L141" s="441"/>
      <c r="M141" s="441"/>
      <c r="N141" s="441"/>
      <c r="O141" s="441"/>
      <c r="P141" s="441"/>
      <c r="Q141" s="442"/>
      <c r="R141" s="1604">
        <f t="shared" si="15"/>
      </c>
      <c r="S141" s="557"/>
    </row>
    <row r="142" spans="1:20" ht="20.25" customHeight="1" thickBot="1">
      <c r="A142" s="30">
        <v>131</v>
      </c>
      <c r="H142" s="846"/>
      <c r="I142" s="1342"/>
      <c r="J142" s="1342" t="s">
        <v>103</v>
      </c>
      <c r="K142" s="1343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4">
        <f t="shared" si="15"/>
        <v>0</v>
      </c>
      <c r="S142" s="1596" t="str">
        <f>LEFT(J27,1)</f>
        <v>0</v>
      </c>
      <c r="T142" s="1597"/>
    </row>
    <row r="143" spans="1:19" ht="16.5" thickTop="1">
      <c r="A143" s="30">
        <v>132</v>
      </c>
      <c r="H143" s="846"/>
      <c r="I143" s="1344"/>
      <c r="J143" s="1345"/>
      <c r="K143" s="1192"/>
      <c r="L143" s="843"/>
      <c r="M143" s="843"/>
      <c r="N143" s="843"/>
      <c r="O143" s="843"/>
      <c r="P143" s="843"/>
      <c r="Q143" s="843"/>
      <c r="R143" s="4">
        <f>R142</f>
        <v>0</v>
      </c>
      <c r="S143" s="556"/>
    </row>
    <row r="144" spans="1:19" ht="15">
      <c r="A144" s="30">
        <v>133</v>
      </c>
      <c r="H144" s="846"/>
      <c r="I144" s="1254"/>
      <c r="J144" s="1346"/>
      <c r="K144" s="1347"/>
      <c r="L144" s="844"/>
      <c r="M144" s="844"/>
      <c r="N144" s="844"/>
      <c r="O144" s="844"/>
      <c r="P144" s="844"/>
      <c r="Q144" s="844"/>
      <c r="R144" s="4">
        <f>R142</f>
        <v>0</v>
      </c>
      <c r="S144" s="556"/>
    </row>
    <row r="145" spans="1:19" ht="15">
      <c r="A145" s="30">
        <v>134</v>
      </c>
      <c r="H145" s="846"/>
      <c r="I145" s="843"/>
      <c r="J145" s="1189"/>
      <c r="K145" s="1217"/>
      <c r="L145" s="844"/>
      <c r="M145" s="844"/>
      <c r="N145" s="844"/>
      <c r="O145" s="844"/>
      <c r="P145" s="844"/>
      <c r="Q145" s="844"/>
      <c r="R145" s="4">
        <f>R142</f>
        <v>0</v>
      </c>
      <c r="S145" s="556"/>
    </row>
    <row r="146" spans="1:19" ht="15">
      <c r="A146" s="30">
        <v>135</v>
      </c>
      <c r="H146" s="846"/>
      <c r="I146" s="1708">
        <f>$B$7</f>
        <v>0</v>
      </c>
      <c r="J146" s="1709"/>
      <c r="K146" s="1709"/>
      <c r="L146" s="844"/>
      <c r="M146" s="844"/>
      <c r="N146" s="844"/>
      <c r="O146" s="844"/>
      <c r="P146" s="844"/>
      <c r="Q146" s="844"/>
      <c r="R146" s="4">
        <f>R142</f>
        <v>0</v>
      </c>
      <c r="S146" s="556"/>
    </row>
    <row r="147" spans="1:19" ht="15.75">
      <c r="A147" s="30">
        <v>136</v>
      </c>
      <c r="H147" s="846"/>
      <c r="I147" s="843"/>
      <c r="J147" s="1189"/>
      <c r="K147" s="1217"/>
      <c r="L147" s="1218" t="s">
        <v>1423</v>
      </c>
      <c r="M147" s="1218" t="s">
        <v>466</v>
      </c>
      <c r="N147" s="844"/>
      <c r="O147" s="844"/>
      <c r="P147" s="844"/>
      <c r="Q147" s="844"/>
      <c r="R147" s="4">
        <f>R142</f>
        <v>0</v>
      </c>
      <c r="S147" s="556"/>
    </row>
    <row r="148" spans="1:19" ht="27" customHeight="1">
      <c r="A148" s="30">
        <v>137</v>
      </c>
      <c r="H148" s="846"/>
      <c r="I148" s="1710">
        <f>$B$9</f>
        <v>0</v>
      </c>
      <c r="J148" s="1711"/>
      <c r="K148" s="1712"/>
      <c r="L148" s="1137">
        <f>$E$9</f>
        <v>0</v>
      </c>
      <c r="M148" s="1222">
        <f>$F$9</f>
        <v>0</v>
      </c>
      <c r="N148" s="844"/>
      <c r="O148" s="844"/>
      <c r="P148" s="844"/>
      <c r="Q148" s="844"/>
      <c r="R148" s="4">
        <f>R142</f>
        <v>0</v>
      </c>
      <c r="S148" s="556"/>
    </row>
    <row r="149" spans="1:19" ht="15">
      <c r="A149" s="30">
        <v>138</v>
      </c>
      <c r="H149" s="846"/>
      <c r="I149" s="1223">
        <f>$B$10</f>
        <v>0</v>
      </c>
      <c r="J149" s="843"/>
      <c r="K149" s="1192"/>
      <c r="L149" s="1224"/>
      <c r="M149" s="1224"/>
      <c r="N149" s="844"/>
      <c r="O149" s="844"/>
      <c r="P149" s="844"/>
      <c r="Q149" s="844"/>
      <c r="R149" s="4">
        <f>R142</f>
        <v>0</v>
      </c>
      <c r="S149" s="556"/>
    </row>
    <row r="150" spans="1:19" ht="6" customHeight="1">
      <c r="A150" s="30">
        <v>139</v>
      </c>
      <c r="H150" s="846"/>
      <c r="I150" s="1223"/>
      <c r="J150" s="843"/>
      <c r="K150" s="1192"/>
      <c r="L150" s="1223"/>
      <c r="M150" s="843"/>
      <c r="N150" s="844"/>
      <c r="O150" s="844"/>
      <c r="P150" s="844"/>
      <c r="Q150" s="844"/>
      <c r="R150" s="4">
        <f>R142</f>
        <v>0</v>
      </c>
      <c r="S150" s="556"/>
    </row>
    <row r="151" spans="1:19" ht="27" customHeight="1">
      <c r="A151" s="30">
        <v>140</v>
      </c>
      <c r="H151" s="846"/>
      <c r="I151" s="1713">
        <f>$B$12</f>
        <v>0</v>
      </c>
      <c r="J151" s="1714"/>
      <c r="K151" s="1715"/>
      <c r="L151" s="1225" t="s">
        <v>1196</v>
      </c>
      <c r="M151" s="1348">
        <f>$F$12</f>
        <v>0</v>
      </c>
      <c r="N151" s="844"/>
      <c r="O151" s="844"/>
      <c r="P151" s="844"/>
      <c r="Q151" s="844"/>
      <c r="R151" s="4">
        <f>R142</f>
        <v>0</v>
      </c>
      <c r="S151" s="556"/>
    </row>
    <row r="152" spans="1:19" ht="15.75">
      <c r="A152" s="30">
        <v>141</v>
      </c>
      <c r="H152" s="846"/>
      <c r="I152" s="1228">
        <f>$B$13</f>
        <v>0</v>
      </c>
      <c r="J152" s="843"/>
      <c r="K152" s="1192"/>
      <c r="L152" s="1229"/>
      <c r="M152" s="1230"/>
      <c r="N152" s="844"/>
      <c r="O152" s="844"/>
      <c r="P152" s="844"/>
      <c r="Q152" s="844"/>
      <c r="R152" s="4">
        <f>R142</f>
        <v>0</v>
      </c>
      <c r="S152" s="556"/>
    </row>
    <row r="153" spans="1:19" ht="21.75" customHeight="1">
      <c r="A153" s="30">
        <v>142</v>
      </c>
      <c r="H153" s="846"/>
      <c r="I153" s="1349"/>
      <c r="J153" s="1349"/>
      <c r="K153" s="1350" t="s">
        <v>1323</v>
      </c>
      <c r="L153" s="1351">
        <f>$E$15</f>
        <v>0</v>
      </c>
      <c r="M153" s="1352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6"/>
      <c r="I154" s="1224"/>
      <c r="J154" s="1189"/>
      <c r="K154" s="1353" t="s">
        <v>1733</v>
      </c>
      <c r="L154" s="844"/>
      <c r="M154" s="1354" t="s">
        <v>1426</v>
      </c>
      <c r="N154" s="1354"/>
      <c r="O154" s="441"/>
      <c r="P154" s="1354"/>
      <c r="Q154" s="441"/>
      <c r="R154" s="4">
        <f>R142</f>
        <v>0</v>
      </c>
      <c r="S154" s="556"/>
    </row>
    <row r="155" spans="1:19" ht="21" customHeight="1">
      <c r="A155" s="30">
        <v>144</v>
      </c>
      <c r="H155" s="846"/>
      <c r="I155" s="1355" t="s">
        <v>1675</v>
      </c>
      <c r="J155" s="1356" t="s">
        <v>1676</v>
      </c>
      <c r="K155" s="1357" t="s">
        <v>1677</v>
      </c>
      <c r="L155" s="1358" t="s">
        <v>1678</v>
      </c>
      <c r="M155" s="1359" t="s">
        <v>1679</v>
      </c>
      <c r="N155" s="845"/>
      <c r="O155" s="845"/>
      <c r="P155" s="845"/>
      <c r="Q155" s="845"/>
      <c r="R155" s="4">
        <f>R142</f>
        <v>0</v>
      </c>
      <c r="S155" s="556"/>
    </row>
    <row r="156" spans="1:19" ht="18.75" customHeight="1">
      <c r="A156" s="30">
        <v>145</v>
      </c>
      <c r="H156" s="846"/>
      <c r="I156" s="1360"/>
      <c r="J156" s="1361" t="s">
        <v>1680</v>
      </c>
      <c r="K156" s="1362" t="s">
        <v>1681</v>
      </c>
      <c r="L156" s="1386"/>
      <c r="M156" s="1387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6"/>
      <c r="I157" s="1363"/>
      <c r="J157" s="1364" t="s">
        <v>1682</v>
      </c>
      <c r="K157" s="1365" t="s">
        <v>1683</v>
      </c>
      <c r="L157" s="1388"/>
      <c r="M157" s="1389"/>
      <c r="N157" s="845"/>
      <c r="O157" s="845"/>
      <c r="P157" s="845"/>
      <c r="Q157" s="845"/>
      <c r="R157" s="213">
        <f t="shared" si="27"/>
      </c>
      <c r="S157" s="556"/>
    </row>
    <row r="158" spans="1:19" ht="18.75" customHeight="1">
      <c r="A158" s="30">
        <v>147</v>
      </c>
      <c r="H158" s="846"/>
      <c r="I158" s="1366"/>
      <c r="J158" s="1367" t="s">
        <v>1684</v>
      </c>
      <c r="K158" s="1368" t="s">
        <v>1685</v>
      </c>
      <c r="L158" s="1390"/>
      <c r="M158" s="1391"/>
      <c r="N158" s="845"/>
      <c r="O158" s="845"/>
      <c r="P158" s="845"/>
      <c r="Q158" s="845"/>
      <c r="R158" s="213">
        <f t="shared" si="27"/>
      </c>
      <c r="S158" s="556"/>
    </row>
    <row r="159" spans="1:19" ht="18.75" customHeight="1">
      <c r="A159" s="30">
        <v>148</v>
      </c>
      <c r="H159" s="846"/>
      <c r="I159" s="1360"/>
      <c r="J159" s="1361" t="s">
        <v>1686</v>
      </c>
      <c r="K159" s="1362" t="s">
        <v>1687</v>
      </c>
      <c r="L159" s="1392"/>
      <c r="M159" s="1393"/>
      <c r="N159" s="845"/>
      <c r="O159" s="845"/>
      <c r="P159" s="845"/>
      <c r="Q159" s="845"/>
      <c r="R159" s="213">
        <f t="shared" si="27"/>
      </c>
      <c r="S159" s="556"/>
    </row>
    <row r="160" spans="1:19" ht="18.75" customHeight="1">
      <c r="A160" s="30">
        <v>149</v>
      </c>
      <c r="H160" s="846"/>
      <c r="I160" s="1363"/>
      <c r="J160" s="1364" t="s">
        <v>1688</v>
      </c>
      <c r="K160" s="1365" t="s">
        <v>1683</v>
      </c>
      <c r="L160" s="1388"/>
      <c r="M160" s="1389"/>
      <c r="N160" s="845"/>
      <c r="O160" s="845"/>
      <c r="P160" s="845"/>
      <c r="Q160" s="845"/>
      <c r="R160" s="213">
        <f t="shared" si="27"/>
      </c>
      <c r="S160" s="556"/>
    </row>
    <row r="161" spans="1:19" ht="18.75" customHeight="1">
      <c r="A161" s="30">
        <v>150</v>
      </c>
      <c r="H161" s="846"/>
      <c r="I161" s="1369"/>
      <c r="J161" s="1370" t="s">
        <v>1689</v>
      </c>
      <c r="K161" s="1371" t="s">
        <v>1690</v>
      </c>
      <c r="L161" s="1394"/>
      <c r="M161" s="1395"/>
      <c r="N161" s="845"/>
      <c r="O161" s="845"/>
      <c r="P161" s="845"/>
      <c r="Q161" s="845"/>
      <c r="R161" s="213">
        <f t="shared" si="27"/>
      </c>
      <c r="S161" s="556"/>
    </row>
    <row r="162" spans="1:19" ht="18.75" customHeight="1">
      <c r="A162" s="30">
        <v>151</v>
      </c>
      <c r="H162" s="846"/>
      <c r="I162" s="1360"/>
      <c r="J162" s="1361" t="s">
        <v>1691</v>
      </c>
      <c r="K162" s="1362" t="s">
        <v>1692</v>
      </c>
      <c r="L162" s="1396"/>
      <c r="M162" s="1397"/>
      <c r="N162" s="845"/>
      <c r="O162" s="845"/>
      <c r="P162" s="845"/>
      <c r="Q162" s="845"/>
      <c r="R162" s="213">
        <f t="shared" si="27"/>
      </c>
      <c r="S162" s="556"/>
    </row>
    <row r="163" spans="1:19" ht="18.75" customHeight="1">
      <c r="A163" s="30">
        <v>152</v>
      </c>
      <c r="H163" s="846"/>
      <c r="I163" s="1363"/>
      <c r="J163" s="1372" t="s">
        <v>1693</v>
      </c>
      <c r="K163" s="1373" t="s">
        <v>1694</v>
      </c>
      <c r="L163" s="1398"/>
      <c r="M163" s="1399"/>
      <c r="N163" s="845"/>
      <c r="O163" s="845"/>
      <c r="P163" s="845"/>
      <c r="Q163" s="845"/>
      <c r="R163" s="213">
        <f t="shared" si="27"/>
      </c>
      <c r="S163" s="556"/>
    </row>
    <row r="164" spans="1:19" ht="18.75" customHeight="1">
      <c r="A164" s="30">
        <v>153</v>
      </c>
      <c r="H164" s="846"/>
      <c r="I164" s="1369"/>
      <c r="J164" s="1367" t="s">
        <v>1695</v>
      </c>
      <c r="K164" s="1368" t="s">
        <v>1696</v>
      </c>
      <c r="L164" s="1400"/>
      <c r="M164" s="1401"/>
      <c r="N164" s="845"/>
      <c r="O164" s="845"/>
      <c r="P164" s="845"/>
      <c r="Q164" s="845"/>
      <c r="R164" s="213">
        <f t="shared" si="27"/>
      </c>
      <c r="S164" s="556"/>
    </row>
    <row r="165" spans="1:19" ht="18.75" customHeight="1">
      <c r="A165" s="30">
        <v>154</v>
      </c>
      <c r="H165" s="846"/>
      <c r="I165" s="1360"/>
      <c r="J165" s="1361" t="s">
        <v>1697</v>
      </c>
      <c r="K165" s="1362" t="s">
        <v>1698</v>
      </c>
      <c r="L165" s="1392"/>
      <c r="M165" s="1393"/>
      <c r="N165" s="845"/>
      <c r="O165" s="845"/>
      <c r="P165" s="845"/>
      <c r="Q165" s="845"/>
      <c r="R165" s="213">
        <f t="shared" si="27"/>
      </c>
      <c r="S165" s="556"/>
    </row>
    <row r="166" spans="1:19" ht="18.75" customHeight="1">
      <c r="A166" s="30">
        <v>155</v>
      </c>
      <c r="H166" s="846"/>
      <c r="I166" s="1363"/>
      <c r="J166" s="1372" t="s">
        <v>1699</v>
      </c>
      <c r="K166" s="1373" t="s">
        <v>1700</v>
      </c>
      <c r="L166" s="1402"/>
      <c r="M166" s="1403"/>
      <c r="N166" s="845"/>
      <c r="O166" s="845"/>
      <c r="P166" s="845"/>
      <c r="Q166" s="845"/>
      <c r="R166" s="213">
        <f t="shared" si="27"/>
      </c>
      <c r="S166" s="556"/>
    </row>
    <row r="167" spans="1:19" ht="18.75" customHeight="1">
      <c r="A167" s="30">
        <v>156</v>
      </c>
      <c r="H167" s="846"/>
      <c r="I167" s="1369"/>
      <c r="J167" s="1367" t="s">
        <v>1701</v>
      </c>
      <c r="K167" s="1368" t="s">
        <v>1702</v>
      </c>
      <c r="L167" s="1390"/>
      <c r="M167" s="1391"/>
      <c r="N167" s="845"/>
      <c r="O167" s="845"/>
      <c r="P167" s="845"/>
      <c r="Q167" s="845"/>
      <c r="R167" s="213">
        <f t="shared" si="27"/>
      </c>
      <c r="S167" s="556"/>
    </row>
    <row r="168" spans="1:19" ht="18.75" customHeight="1">
      <c r="A168" s="30">
        <v>157</v>
      </c>
      <c r="H168" s="846"/>
      <c r="I168" s="1360"/>
      <c r="J168" s="1361" t="s">
        <v>1703</v>
      </c>
      <c r="K168" s="1362" t="s">
        <v>938</v>
      </c>
      <c r="L168" s="1392"/>
      <c r="M168" s="1393"/>
      <c r="N168" s="845"/>
      <c r="O168" s="845"/>
      <c r="P168" s="845"/>
      <c r="Q168" s="845"/>
      <c r="R168" s="213">
        <f t="shared" si="27"/>
      </c>
      <c r="S168" s="556"/>
    </row>
    <row r="169" spans="1:19" ht="18.75" customHeight="1">
      <c r="A169" s="30">
        <v>158</v>
      </c>
      <c r="H169" s="846"/>
      <c r="I169" s="1360"/>
      <c r="J169" s="1361" t="s">
        <v>939</v>
      </c>
      <c r="K169" s="1362" t="s">
        <v>587</v>
      </c>
      <c r="L169" s="1404"/>
      <c r="M169" s="1405"/>
      <c r="N169" s="845"/>
      <c r="O169" s="845"/>
      <c r="P169" s="845"/>
      <c r="Q169" s="845"/>
      <c r="R169" s="213">
        <f t="shared" si="27"/>
      </c>
      <c r="S169" s="556"/>
    </row>
    <row r="170" spans="1:19" ht="18.75" customHeight="1">
      <c r="A170" s="30">
        <v>159</v>
      </c>
      <c r="H170" s="846"/>
      <c r="I170" s="1360"/>
      <c r="J170" s="1361" t="s">
        <v>940</v>
      </c>
      <c r="K170" s="1362" t="s">
        <v>585</v>
      </c>
      <c r="L170" s="1392"/>
      <c r="M170" s="1393"/>
      <c r="N170" s="845"/>
      <c r="O170" s="845"/>
      <c r="P170" s="845"/>
      <c r="Q170" s="845"/>
      <c r="R170" s="213">
        <f t="shared" si="27"/>
      </c>
      <c r="S170" s="556"/>
    </row>
    <row r="171" spans="1:19" ht="18.75" customHeight="1">
      <c r="A171" s="30">
        <v>160</v>
      </c>
      <c r="H171" s="846"/>
      <c r="I171" s="1360"/>
      <c r="J171" s="1361" t="s">
        <v>941</v>
      </c>
      <c r="K171" s="1362" t="s">
        <v>586</v>
      </c>
      <c r="L171" s="1392"/>
      <c r="M171" s="1393"/>
      <c r="N171" s="845"/>
      <c r="O171" s="845"/>
      <c r="P171" s="845"/>
      <c r="Q171" s="845"/>
      <c r="R171" s="213">
        <f t="shared" si="27"/>
      </c>
      <c r="S171" s="556"/>
    </row>
    <row r="172" spans="1:19" ht="18.75" customHeight="1">
      <c r="A172" s="30">
        <v>161</v>
      </c>
      <c r="H172" s="846"/>
      <c r="I172" s="1360"/>
      <c r="J172" s="1361" t="s">
        <v>942</v>
      </c>
      <c r="K172" s="1362" t="s">
        <v>943</v>
      </c>
      <c r="L172" s="1392"/>
      <c r="M172" s="1393"/>
      <c r="N172" s="845"/>
      <c r="O172" s="845"/>
      <c r="P172" s="845"/>
      <c r="Q172" s="845"/>
      <c r="R172" s="213">
        <f t="shared" si="27"/>
      </c>
      <c r="S172" s="556"/>
    </row>
    <row r="173" spans="1:19" ht="18.75" customHeight="1">
      <c r="A173" s="30">
        <v>162</v>
      </c>
      <c r="H173" s="846"/>
      <c r="I173" s="1360"/>
      <c r="J173" s="1361" t="s">
        <v>944</v>
      </c>
      <c r="K173" s="1362" t="s">
        <v>945</v>
      </c>
      <c r="L173" s="1392"/>
      <c r="M173" s="1393"/>
      <c r="N173" s="845"/>
      <c r="O173" s="845"/>
      <c r="P173" s="845"/>
      <c r="Q173" s="845"/>
      <c r="R173" s="213">
        <f t="shared" si="27"/>
      </c>
      <c r="S173" s="556"/>
    </row>
    <row r="174" spans="1:19" ht="18.75" customHeight="1">
      <c r="A174" s="30">
        <v>163</v>
      </c>
      <c r="H174" s="846"/>
      <c r="I174" s="1360"/>
      <c r="J174" s="1361" t="s">
        <v>946</v>
      </c>
      <c r="K174" s="1362" t="s">
        <v>947</v>
      </c>
      <c r="L174" s="1392"/>
      <c r="M174" s="1393"/>
      <c r="N174" s="845"/>
      <c r="O174" s="845"/>
      <c r="P174" s="845"/>
      <c r="Q174" s="845"/>
      <c r="R174" s="213">
        <f t="shared" si="27"/>
      </c>
      <c r="S174" s="556"/>
    </row>
    <row r="175" spans="1:19" ht="18.75" customHeight="1">
      <c r="A175" s="30">
        <v>164</v>
      </c>
      <c r="H175" s="846"/>
      <c r="I175" s="1360"/>
      <c r="J175" s="1361" t="s">
        <v>948</v>
      </c>
      <c r="K175" s="1362" t="s">
        <v>949</v>
      </c>
      <c r="L175" s="1392"/>
      <c r="M175" s="1393"/>
      <c r="N175" s="845"/>
      <c r="O175" s="845"/>
      <c r="P175" s="845"/>
      <c r="Q175" s="845"/>
      <c r="R175" s="213">
        <f t="shared" si="27"/>
      </c>
      <c r="S175" s="556"/>
    </row>
    <row r="176" spans="1:19" ht="18.75" customHeight="1">
      <c r="A176" s="30">
        <v>165</v>
      </c>
      <c r="H176" s="846"/>
      <c r="I176" s="1360"/>
      <c r="J176" s="1361" t="s">
        <v>950</v>
      </c>
      <c r="K176" s="1362" t="s">
        <v>951</v>
      </c>
      <c r="L176" s="1392"/>
      <c r="M176" s="1393"/>
      <c r="N176" s="845"/>
      <c r="O176" s="845"/>
      <c r="P176" s="845"/>
      <c r="Q176" s="845"/>
      <c r="R176" s="213">
        <f t="shared" si="27"/>
      </c>
      <c r="S176" s="556"/>
    </row>
    <row r="177" spans="1:19" ht="18.75" customHeight="1" thickBot="1">
      <c r="A177" s="30">
        <v>166</v>
      </c>
      <c r="H177" s="846"/>
      <c r="I177" s="1374"/>
      <c r="J177" s="1375" t="s">
        <v>952</v>
      </c>
      <c r="K177" s="1376" t="s">
        <v>953</v>
      </c>
      <c r="L177" s="1406"/>
      <c r="M177" s="1407"/>
      <c r="N177" s="845"/>
      <c r="O177" s="845"/>
      <c r="P177" s="845"/>
      <c r="Q177" s="845"/>
      <c r="R177" s="213">
        <f t="shared" si="27"/>
      </c>
      <c r="S177" s="556"/>
    </row>
    <row r="178" spans="1:19" ht="31.5" customHeight="1" thickTop="1">
      <c r="A178" s="30">
        <v>167</v>
      </c>
      <c r="H178" s="846"/>
      <c r="I178" s="1377" t="s">
        <v>464</v>
      </c>
      <c r="J178" s="1378"/>
      <c r="K178" s="1379"/>
      <c r="L178" s="845"/>
      <c r="M178" s="845"/>
      <c r="N178" s="845"/>
      <c r="O178" s="845"/>
      <c r="P178" s="845"/>
      <c r="Q178" s="845"/>
      <c r="R178" s="4">
        <f>R142</f>
        <v>0</v>
      </c>
      <c r="S178" s="556"/>
    </row>
    <row r="179" spans="1:19" ht="35.25" customHeight="1">
      <c r="A179" s="30">
        <v>168</v>
      </c>
      <c r="H179" s="846"/>
      <c r="I179" s="1716" t="s">
        <v>954</v>
      </c>
      <c r="J179" s="1716"/>
      <c r="K179" s="1716"/>
      <c r="L179" s="845"/>
      <c r="M179" s="845"/>
      <c r="N179" s="845"/>
      <c r="O179" s="845"/>
      <c r="P179" s="845"/>
      <c r="Q179" s="845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0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7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1155</v>
      </c>
      <c r="B1" s="241" t="s">
        <v>1162</v>
      </c>
      <c r="C1" s="240"/>
    </row>
    <row r="2" spans="1:3" ht="31.5" customHeight="1">
      <c r="A2" s="338">
        <v>0</v>
      </c>
      <c r="B2" s="340" t="s">
        <v>1339</v>
      </c>
      <c r="C2" s="339" t="s">
        <v>588</v>
      </c>
    </row>
    <row r="3" spans="1:4" ht="35.25" customHeight="1">
      <c r="A3" s="338">
        <v>33</v>
      </c>
      <c r="B3" s="340" t="s">
        <v>1340</v>
      </c>
      <c r="C3" s="339" t="s">
        <v>588</v>
      </c>
      <c r="D3" s="216"/>
    </row>
    <row r="4" spans="1:3" ht="35.25" customHeight="1">
      <c r="A4" s="338">
        <v>42</v>
      </c>
      <c r="B4" s="340" t="s">
        <v>1341</v>
      </c>
      <c r="C4" s="339" t="s">
        <v>634</v>
      </c>
    </row>
    <row r="5" spans="1:3" ht="15">
      <c r="A5" s="338">
        <v>96</v>
      </c>
      <c r="B5" s="340" t="s">
        <v>1342</v>
      </c>
      <c r="C5" s="339" t="s">
        <v>634</v>
      </c>
    </row>
    <row r="6" spans="1:4" ht="15">
      <c r="A6" s="338">
        <v>97</v>
      </c>
      <c r="B6" s="340" t="s">
        <v>1343</v>
      </c>
      <c r="C6" s="339" t="s">
        <v>634</v>
      </c>
      <c r="D6" s="216"/>
    </row>
    <row r="7" spans="1:4" ht="15">
      <c r="A7" s="338">
        <v>98</v>
      </c>
      <c r="B7" s="340" t="s">
        <v>1344</v>
      </c>
      <c r="C7" s="339" t="s">
        <v>634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1155</v>
      </c>
      <c r="B10" s="241" t="s">
        <v>1161</v>
      </c>
      <c r="C10" s="240"/>
    </row>
    <row r="11" spans="1:3" ht="14.25">
      <c r="A11" s="317"/>
      <c r="B11" s="318" t="s">
        <v>635</v>
      </c>
      <c r="C11" s="317"/>
    </row>
    <row r="12" spans="1:3" ht="15.75">
      <c r="A12" s="319">
        <v>1101</v>
      </c>
      <c r="B12" s="320" t="s">
        <v>636</v>
      </c>
      <c r="C12" s="319">
        <v>1101</v>
      </c>
    </row>
    <row r="13" spans="1:3" ht="15.75">
      <c r="A13" s="319">
        <v>1103</v>
      </c>
      <c r="B13" s="321" t="s">
        <v>637</v>
      </c>
      <c r="C13" s="319">
        <v>1103</v>
      </c>
    </row>
    <row r="14" spans="1:3" ht="15.75">
      <c r="A14" s="319">
        <v>1104</v>
      </c>
      <c r="B14" s="322" t="s">
        <v>638</v>
      </c>
      <c r="C14" s="319">
        <v>1104</v>
      </c>
    </row>
    <row r="15" spans="1:3" ht="15.75">
      <c r="A15" s="319">
        <v>1105</v>
      </c>
      <c r="B15" s="322" t="s">
        <v>639</v>
      </c>
      <c r="C15" s="319">
        <v>1105</v>
      </c>
    </row>
    <row r="16" spans="1:3" ht="15.75">
      <c r="A16" s="319">
        <v>1106</v>
      </c>
      <c r="B16" s="322" t="s">
        <v>640</v>
      </c>
      <c r="C16" s="319">
        <v>1106</v>
      </c>
    </row>
    <row r="17" spans="1:3" ht="15.75">
      <c r="A17" s="319">
        <v>1107</v>
      </c>
      <c r="B17" s="322" t="s">
        <v>641</v>
      </c>
      <c r="C17" s="319">
        <v>1107</v>
      </c>
    </row>
    <row r="18" spans="1:3" ht="15.75">
      <c r="A18" s="319">
        <v>1108</v>
      </c>
      <c r="B18" s="322" t="s">
        <v>642</v>
      </c>
      <c r="C18" s="319">
        <v>1108</v>
      </c>
    </row>
    <row r="19" spans="1:3" ht="15.75">
      <c r="A19" s="319">
        <v>1111</v>
      </c>
      <c r="B19" s="323" t="s">
        <v>643</v>
      </c>
      <c r="C19" s="319">
        <v>1111</v>
      </c>
    </row>
    <row r="20" spans="1:3" ht="15.75">
      <c r="A20" s="319">
        <v>1115</v>
      </c>
      <c r="B20" s="323" t="s">
        <v>644</v>
      </c>
      <c r="C20" s="319">
        <v>1115</v>
      </c>
    </row>
    <row r="21" spans="1:3" ht="15.75">
      <c r="A21" s="319">
        <v>1116</v>
      </c>
      <c r="B21" s="323" t="s">
        <v>645</v>
      </c>
      <c r="C21" s="319">
        <v>1116</v>
      </c>
    </row>
    <row r="22" spans="1:3" ht="15.75">
      <c r="A22" s="319">
        <v>1117</v>
      </c>
      <c r="B22" s="323" t="s">
        <v>646</v>
      </c>
      <c r="C22" s="319">
        <v>1117</v>
      </c>
    </row>
    <row r="23" spans="1:3" ht="15.75">
      <c r="A23" s="319">
        <v>1121</v>
      </c>
      <c r="B23" s="322" t="s">
        <v>647</v>
      </c>
      <c r="C23" s="319">
        <v>1121</v>
      </c>
    </row>
    <row r="24" spans="1:3" ht="15.75">
      <c r="A24" s="319">
        <v>1122</v>
      </c>
      <c r="B24" s="322" t="s">
        <v>648</v>
      </c>
      <c r="C24" s="319">
        <v>1122</v>
      </c>
    </row>
    <row r="25" spans="1:3" ht="15.75">
      <c r="A25" s="319">
        <v>1123</v>
      </c>
      <c r="B25" s="322" t="s">
        <v>649</v>
      </c>
      <c r="C25" s="319">
        <v>1123</v>
      </c>
    </row>
    <row r="26" spans="1:3" ht="15.75">
      <c r="A26" s="319">
        <v>1125</v>
      </c>
      <c r="B26" s="324" t="s">
        <v>650</v>
      </c>
      <c r="C26" s="319">
        <v>1125</v>
      </c>
    </row>
    <row r="27" spans="1:3" ht="15.75">
      <c r="A27" s="319">
        <v>1128</v>
      </c>
      <c r="B27" s="322" t="s">
        <v>651</v>
      </c>
      <c r="C27" s="319">
        <v>1128</v>
      </c>
    </row>
    <row r="28" spans="1:3" ht="15.75">
      <c r="A28" s="319">
        <v>1139</v>
      </c>
      <c r="B28" s="325" t="s">
        <v>652</v>
      </c>
      <c r="C28" s="319">
        <v>1139</v>
      </c>
    </row>
    <row r="29" spans="1:3" ht="15.75">
      <c r="A29" s="319">
        <v>1141</v>
      </c>
      <c r="B29" s="323" t="s">
        <v>653</v>
      </c>
      <c r="C29" s="319">
        <v>1141</v>
      </c>
    </row>
    <row r="30" spans="1:3" ht="15.75">
      <c r="A30" s="319">
        <v>1142</v>
      </c>
      <c r="B30" s="322" t="s">
        <v>654</v>
      </c>
      <c r="C30" s="319">
        <v>1142</v>
      </c>
    </row>
    <row r="31" spans="1:3" ht="15.75">
      <c r="A31" s="319">
        <v>1143</v>
      </c>
      <c r="B31" s="323" t="s">
        <v>655</v>
      </c>
      <c r="C31" s="319">
        <v>1143</v>
      </c>
    </row>
    <row r="32" spans="1:3" ht="15.75">
      <c r="A32" s="319">
        <v>1144</v>
      </c>
      <c r="B32" s="323" t="s">
        <v>656</v>
      </c>
      <c r="C32" s="319">
        <v>1144</v>
      </c>
    </row>
    <row r="33" spans="1:3" ht="15.75">
      <c r="A33" s="319">
        <v>1145</v>
      </c>
      <c r="B33" s="322" t="s">
        <v>657</v>
      </c>
      <c r="C33" s="319">
        <v>1145</v>
      </c>
    </row>
    <row r="34" spans="1:3" ht="15.75">
      <c r="A34" s="319">
        <v>1146</v>
      </c>
      <c r="B34" s="323" t="s">
        <v>658</v>
      </c>
      <c r="C34" s="319">
        <v>1146</v>
      </c>
    </row>
    <row r="35" spans="1:3" ht="15.75">
      <c r="A35" s="319">
        <v>1147</v>
      </c>
      <c r="B35" s="323" t="s">
        <v>659</v>
      </c>
      <c r="C35" s="319">
        <v>1147</v>
      </c>
    </row>
    <row r="36" spans="1:3" ht="15.75">
      <c r="A36" s="319">
        <v>1148</v>
      </c>
      <c r="B36" s="323" t="s">
        <v>660</v>
      </c>
      <c r="C36" s="319">
        <v>1148</v>
      </c>
    </row>
    <row r="37" spans="1:3" ht="15.75">
      <c r="A37" s="319">
        <v>1149</v>
      </c>
      <c r="B37" s="323" t="s">
        <v>661</v>
      </c>
      <c r="C37" s="319">
        <v>1149</v>
      </c>
    </row>
    <row r="38" spans="1:3" ht="15.75">
      <c r="A38" s="319">
        <v>1151</v>
      </c>
      <c r="B38" s="323" t="s">
        <v>662</v>
      </c>
      <c r="C38" s="319">
        <v>1151</v>
      </c>
    </row>
    <row r="39" spans="1:3" ht="15.75">
      <c r="A39" s="319">
        <v>1158</v>
      </c>
      <c r="B39" s="322" t="s">
        <v>663</v>
      </c>
      <c r="C39" s="319">
        <v>1158</v>
      </c>
    </row>
    <row r="40" spans="1:3" ht="15.75">
      <c r="A40" s="319">
        <v>1161</v>
      </c>
      <c r="B40" s="322" t="s">
        <v>664</v>
      </c>
      <c r="C40" s="319">
        <v>1161</v>
      </c>
    </row>
    <row r="41" spans="1:3" ht="15.75">
      <c r="A41" s="319">
        <v>1162</v>
      </c>
      <c r="B41" s="322" t="s">
        <v>665</v>
      </c>
      <c r="C41" s="319">
        <v>1162</v>
      </c>
    </row>
    <row r="42" spans="1:3" ht="15.75">
      <c r="A42" s="319">
        <v>1163</v>
      </c>
      <c r="B42" s="322" t="s">
        <v>666</v>
      </c>
      <c r="C42" s="319">
        <v>1163</v>
      </c>
    </row>
    <row r="43" spans="1:3" ht="15.75">
      <c r="A43" s="319">
        <v>1168</v>
      </c>
      <c r="B43" s="322" t="s">
        <v>667</v>
      </c>
      <c r="C43" s="319">
        <v>1168</v>
      </c>
    </row>
    <row r="44" spans="1:3" ht="15.75">
      <c r="A44" s="319">
        <v>1179</v>
      </c>
      <c r="B44" s="323" t="s">
        <v>668</v>
      </c>
      <c r="C44" s="319">
        <v>1179</v>
      </c>
    </row>
    <row r="45" spans="1:3" ht="15.75">
      <c r="A45" s="319">
        <v>2201</v>
      </c>
      <c r="B45" s="323" t="s">
        <v>669</v>
      </c>
      <c r="C45" s="319">
        <v>2201</v>
      </c>
    </row>
    <row r="46" spans="1:3" ht="15.75">
      <c r="A46" s="319">
        <v>2205</v>
      </c>
      <c r="B46" s="322" t="s">
        <v>670</v>
      </c>
      <c r="C46" s="319">
        <v>2205</v>
      </c>
    </row>
    <row r="47" spans="1:3" ht="15.75">
      <c r="A47" s="319">
        <v>2206</v>
      </c>
      <c r="B47" s="325" t="s">
        <v>671</v>
      </c>
      <c r="C47" s="319">
        <v>2206</v>
      </c>
    </row>
    <row r="48" spans="1:3" ht="15.75">
      <c r="A48" s="319">
        <v>2215</v>
      </c>
      <c r="B48" s="322" t="s">
        <v>672</v>
      </c>
      <c r="C48" s="319">
        <v>2215</v>
      </c>
    </row>
    <row r="49" spans="1:3" ht="15.75">
      <c r="A49" s="319">
        <v>2218</v>
      </c>
      <c r="B49" s="322" t="s">
        <v>673</v>
      </c>
      <c r="C49" s="319">
        <v>2218</v>
      </c>
    </row>
    <row r="50" spans="1:3" ht="15.75">
      <c r="A50" s="319">
        <v>2219</v>
      </c>
      <c r="B50" s="322" t="s">
        <v>674</v>
      </c>
      <c r="C50" s="319">
        <v>2219</v>
      </c>
    </row>
    <row r="51" spans="1:3" ht="15.75">
      <c r="A51" s="319">
        <v>2221</v>
      </c>
      <c r="B51" s="323" t="s">
        <v>675</v>
      </c>
      <c r="C51" s="319">
        <v>2221</v>
      </c>
    </row>
    <row r="52" spans="1:3" ht="15.75">
      <c r="A52" s="319">
        <v>2222</v>
      </c>
      <c r="B52" s="326" t="s">
        <v>676</v>
      </c>
      <c r="C52" s="319">
        <v>2222</v>
      </c>
    </row>
    <row r="53" spans="1:3" ht="15.75">
      <c r="A53" s="319">
        <v>2223</v>
      </c>
      <c r="B53" s="326" t="s">
        <v>677</v>
      </c>
      <c r="C53" s="319">
        <v>2223</v>
      </c>
    </row>
    <row r="54" spans="1:3" ht="15.75">
      <c r="A54" s="319">
        <v>2224</v>
      </c>
      <c r="B54" s="325" t="s">
        <v>678</v>
      </c>
      <c r="C54" s="319">
        <v>2224</v>
      </c>
    </row>
    <row r="55" spans="1:3" ht="15.75">
      <c r="A55" s="319">
        <v>2225</v>
      </c>
      <c r="B55" s="322" t="s">
        <v>679</v>
      </c>
      <c r="C55" s="319">
        <v>2225</v>
      </c>
    </row>
    <row r="56" spans="1:3" ht="15.75">
      <c r="A56" s="319">
        <v>2228</v>
      </c>
      <c r="B56" s="322" t="s">
        <v>680</v>
      </c>
      <c r="C56" s="319">
        <v>2228</v>
      </c>
    </row>
    <row r="57" spans="1:3" ht="15.75">
      <c r="A57" s="319">
        <v>2239</v>
      </c>
      <c r="B57" s="323" t="s">
        <v>681</v>
      </c>
      <c r="C57" s="319">
        <v>2239</v>
      </c>
    </row>
    <row r="58" spans="1:3" ht="15.75">
      <c r="A58" s="319">
        <v>2241</v>
      </c>
      <c r="B58" s="326" t="s">
        <v>682</v>
      </c>
      <c r="C58" s="319">
        <v>2241</v>
      </c>
    </row>
    <row r="59" spans="1:3" ht="15.75">
      <c r="A59" s="319">
        <v>2242</v>
      </c>
      <c r="B59" s="326" t="s">
        <v>683</v>
      </c>
      <c r="C59" s="319">
        <v>2242</v>
      </c>
    </row>
    <row r="60" spans="1:3" ht="15.75">
      <c r="A60" s="319">
        <v>2243</v>
      </c>
      <c r="B60" s="326" t="s">
        <v>684</v>
      </c>
      <c r="C60" s="319">
        <v>2243</v>
      </c>
    </row>
    <row r="61" spans="1:3" ht="15.75">
      <c r="A61" s="319">
        <v>2244</v>
      </c>
      <c r="B61" s="326" t="s">
        <v>685</v>
      </c>
      <c r="C61" s="319">
        <v>2244</v>
      </c>
    </row>
    <row r="62" spans="1:3" ht="15.75">
      <c r="A62" s="319">
        <v>2245</v>
      </c>
      <c r="B62" s="327" t="s">
        <v>686</v>
      </c>
      <c r="C62" s="319">
        <v>2245</v>
      </c>
    </row>
    <row r="63" spans="1:3" ht="15.75">
      <c r="A63" s="319">
        <v>2246</v>
      </c>
      <c r="B63" s="326" t="s">
        <v>687</v>
      </c>
      <c r="C63" s="319">
        <v>2246</v>
      </c>
    </row>
    <row r="64" spans="1:3" ht="15.75">
      <c r="A64" s="319">
        <v>2247</v>
      </c>
      <c r="B64" s="326" t="s">
        <v>688</v>
      </c>
      <c r="C64" s="319">
        <v>2247</v>
      </c>
    </row>
    <row r="65" spans="1:3" ht="15.75">
      <c r="A65" s="319">
        <v>2248</v>
      </c>
      <c r="B65" s="326" t="s">
        <v>689</v>
      </c>
      <c r="C65" s="319">
        <v>2248</v>
      </c>
    </row>
    <row r="66" spans="1:3" ht="15.75">
      <c r="A66" s="319">
        <v>2249</v>
      </c>
      <c r="B66" s="326" t="s">
        <v>690</v>
      </c>
      <c r="C66" s="319">
        <v>2249</v>
      </c>
    </row>
    <row r="67" spans="1:3" ht="15.75">
      <c r="A67" s="319">
        <v>2258</v>
      </c>
      <c r="B67" s="322" t="s">
        <v>691</v>
      </c>
      <c r="C67" s="319">
        <v>2258</v>
      </c>
    </row>
    <row r="68" spans="1:3" ht="15.75">
      <c r="A68" s="319">
        <v>2259</v>
      </c>
      <c r="B68" s="325" t="s">
        <v>692</v>
      </c>
      <c r="C68" s="319">
        <v>2259</v>
      </c>
    </row>
    <row r="69" spans="1:3" ht="15.75">
      <c r="A69" s="319">
        <v>2261</v>
      </c>
      <c r="B69" s="323" t="s">
        <v>693</v>
      </c>
      <c r="C69" s="319">
        <v>2261</v>
      </c>
    </row>
    <row r="70" spans="1:3" ht="15.75">
      <c r="A70" s="319">
        <v>2268</v>
      </c>
      <c r="B70" s="322" t="s">
        <v>694</v>
      </c>
      <c r="C70" s="319">
        <v>2268</v>
      </c>
    </row>
    <row r="71" spans="1:3" ht="15.75">
      <c r="A71" s="319">
        <v>2279</v>
      </c>
      <c r="B71" s="323" t="s">
        <v>695</v>
      </c>
      <c r="C71" s="319">
        <v>2279</v>
      </c>
    </row>
    <row r="72" spans="1:3" ht="15.75">
      <c r="A72" s="319">
        <v>2281</v>
      </c>
      <c r="B72" s="325" t="s">
        <v>696</v>
      </c>
      <c r="C72" s="319">
        <v>2281</v>
      </c>
    </row>
    <row r="73" spans="1:3" ht="15.75">
      <c r="A73" s="319">
        <v>2282</v>
      </c>
      <c r="B73" s="325" t="s">
        <v>697</v>
      </c>
      <c r="C73" s="319">
        <v>2282</v>
      </c>
    </row>
    <row r="74" spans="1:3" ht="15.75">
      <c r="A74" s="319">
        <v>2283</v>
      </c>
      <c r="B74" s="325" t="s">
        <v>698</v>
      </c>
      <c r="C74" s="319">
        <v>2283</v>
      </c>
    </row>
    <row r="75" spans="1:3" ht="15.75">
      <c r="A75" s="319">
        <v>2284</v>
      </c>
      <c r="B75" s="325" t="s">
        <v>699</v>
      </c>
      <c r="C75" s="319">
        <v>2284</v>
      </c>
    </row>
    <row r="76" spans="1:3" ht="15.75">
      <c r="A76" s="319">
        <v>2285</v>
      </c>
      <c r="B76" s="325" t="s">
        <v>700</v>
      </c>
      <c r="C76" s="319">
        <v>2285</v>
      </c>
    </row>
    <row r="77" spans="1:3" ht="15.75">
      <c r="A77" s="319">
        <v>2288</v>
      </c>
      <c r="B77" s="325" t="s">
        <v>701</v>
      </c>
      <c r="C77" s="319">
        <v>2288</v>
      </c>
    </row>
    <row r="78" spans="1:3" ht="15.75">
      <c r="A78" s="319">
        <v>2289</v>
      </c>
      <c r="B78" s="325" t="s">
        <v>702</v>
      </c>
      <c r="C78" s="319">
        <v>2289</v>
      </c>
    </row>
    <row r="79" spans="1:3" ht="15.75">
      <c r="A79" s="319">
        <v>3301</v>
      </c>
      <c r="B79" s="322" t="s">
        <v>703</v>
      </c>
      <c r="C79" s="319">
        <v>3301</v>
      </c>
    </row>
    <row r="80" spans="1:3" ht="15.75">
      <c r="A80" s="319">
        <v>3311</v>
      </c>
      <c r="B80" s="322" t="s">
        <v>704</v>
      </c>
      <c r="C80" s="319">
        <v>3311</v>
      </c>
    </row>
    <row r="81" spans="1:3" ht="15.75">
      <c r="A81" s="319">
        <v>3312</v>
      </c>
      <c r="B81" s="323" t="s">
        <v>705</v>
      </c>
      <c r="C81" s="319">
        <v>3312</v>
      </c>
    </row>
    <row r="82" spans="1:3" ht="15.75">
      <c r="A82" s="319">
        <v>3314</v>
      </c>
      <c r="B82" s="322" t="s">
        <v>706</v>
      </c>
      <c r="C82" s="319">
        <v>3314</v>
      </c>
    </row>
    <row r="83" spans="1:3" ht="15.75">
      <c r="A83" s="319">
        <v>3315</v>
      </c>
      <c r="B83" s="322" t="s">
        <v>707</v>
      </c>
      <c r="C83" s="319">
        <v>3315</v>
      </c>
    </row>
    <row r="84" spans="1:3" ht="15.75">
      <c r="A84" s="319">
        <v>3318</v>
      </c>
      <c r="B84" s="325" t="s">
        <v>708</v>
      </c>
      <c r="C84" s="319">
        <v>3318</v>
      </c>
    </row>
    <row r="85" spans="1:3" ht="15.75">
      <c r="A85" s="319">
        <v>3321</v>
      </c>
      <c r="B85" s="322" t="s">
        <v>709</v>
      </c>
      <c r="C85" s="319">
        <v>3321</v>
      </c>
    </row>
    <row r="86" spans="1:3" ht="15.75">
      <c r="A86" s="319">
        <v>3322</v>
      </c>
      <c r="B86" s="323" t="s">
        <v>710</v>
      </c>
      <c r="C86" s="319">
        <v>3322</v>
      </c>
    </row>
    <row r="87" spans="1:3" ht="15.75">
      <c r="A87" s="319">
        <v>3324</v>
      </c>
      <c r="B87" s="325" t="s">
        <v>711</v>
      </c>
      <c r="C87" s="319">
        <v>3324</v>
      </c>
    </row>
    <row r="88" spans="1:3" ht="15.75">
      <c r="A88" s="319">
        <v>3325</v>
      </c>
      <c r="B88" s="323" t="s">
        <v>712</v>
      </c>
      <c r="C88" s="319">
        <v>3325</v>
      </c>
    </row>
    <row r="89" spans="1:3" ht="15.75">
      <c r="A89" s="319">
        <v>3326</v>
      </c>
      <c r="B89" s="322" t="s">
        <v>713</v>
      </c>
      <c r="C89" s="319">
        <v>3326</v>
      </c>
    </row>
    <row r="90" spans="1:3" ht="15.75">
      <c r="A90" s="319">
        <v>3332</v>
      </c>
      <c r="B90" s="322" t="s">
        <v>714</v>
      </c>
      <c r="C90" s="319">
        <v>3332</v>
      </c>
    </row>
    <row r="91" spans="1:3" ht="15.75">
      <c r="A91" s="319">
        <v>3333</v>
      </c>
      <c r="B91" s="323" t="s">
        <v>715</v>
      </c>
      <c r="C91" s="319">
        <v>3333</v>
      </c>
    </row>
    <row r="92" spans="1:3" ht="15.75">
      <c r="A92" s="319">
        <v>3334</v>
      </c>
      <c r="B92" s="323" t="s">
        <v>1494</v>
      </c>
      <c r="C92" s="319">
        <v>3334</v>
      </c>
    </row>
    <row r="93" spans="1:3" ht="15.75">
      <c r="A93" s="319">
        <v>3336</v>
      </c>
      <c r="B93" s="323" t="s">
        <v>1495</v>
      </c>
      <c r="C93" s="319">
        <v>3336</v>
      </c>
    </row>
    <row r="94" spans="1:3" ht="15.75">
      <c r="A94" s="319">
        <v>3337</v>
      </c>
      <c r="B94" s="322" t="s">
        <v>1496</v>
      </c>
      <c r="C94" s="319">
        <v>3337</v>
      </c>
    </row>
    <row r="95" spans="1:3" ht="15.75">
      <c r="A95" s="319">
        <v>3341</v>
      </c>
      <c r="B95" s="323" t="s">
        <v>1497</v>
      </c>
      <c r="C95" s="319">
        <v>3341</v>
      </c>
    </row>
    <row r="96" spans="1:3" ht="15.75">
      <c r="A96" s="319">
        <v>3349</v>
      </c>
      <c r="B96" s="323" t="s">
        <v>716</v>
      </c>
      <c r="C96" s="319">
        <v>3349</v>
      </c>
    </row>
    <row r="97" spans="1:3" ht="15.75">
      <c r="A97" s="319">
        <v>3359</v>
      </c>
      <c r="B97" s="323" t="s">
        <v>717</v>
      </c>
      <c r="C97" s="319">
        <v>3359</v>
      </c>
    </row>
    <row r="98" spans="1:3" ht="15.75">
      <c r="A98" s="319">
        <v>3369</v>
      </c>
      <c r="B98" s="323" t="s">
        <v>718</v>
      </c>
      <c r="C98" s="319">
        <v>3369</v>
      </c>
    </row>
    <row r="99" spans="1:3" ht="15.75">
      <c r="A99" s="319">
        <v>3388</v>
      </c>
      <c r="B99" s="322" t="s">
        <v>719</v>
      </c>
      <c r="C99" s="319">
        <v>3388</v>
      </c>
    </row>
    <row r="100" spans="1:3" ht="15.75">
      <c r="A100" s="319">
        <v>3389</v>
      </c>
      <c r="B100" s="323" t="s">
        <v>720</v>
      </c>
      <c r="C100" s="319">
        <v>3389</v>
      </c>
    </row>
    <row r="101" spans="1:3" ht="15.75">
      <c r="A101" s="319">
        <v>4401</v>
      </c>
      <c r="B101" s="322" t="s">
        <v>721</v>
      </c>
      <c r="C101" s="319">
        <v>4401</v>
      </c>
    </row>
    <row r="102" spans="1:3" ht="15.75">
      <c r="A102" s="319">
        <v>4412</v>
      </c>
      <c r="B102" s="325" t="s">
        <v>722</v>
      </c>
      <c r="C102" s="319">
        <v>4412</v>
      </c>
    </row>
    <row r="103" spans="1:3" ht="15.75">
      <c r="A103" s="319">
        <v>4415</v>
      </c>
      <c r="B103" s="323" t="s">
        <v>723</v>
      </c>
      <c r="C103" s="319">
        <v>4415</v>
      </c>
    </row>
    <row r="104" spans="1:3" ht="15.75">
      <c r="A104" s="319">
        <v>4418</v>
      </c>
      <c r="B104" s="323" t="s">
        <v>724</v>
      </c>
      <c r="C104" s="319">
        <v>4418</v>
      </c>
    </row>
    <row r="105" spans="1:3" ht="15.75">
      <c r="A105" s="319">
        <v>4429</v>
      </c>
      <c r="B105" s="322" t="s">
        <v>725</v>
      </c>
      <c r="C105" s="319">
        <v>4429</v>
      </c>
    </row>
    <row r="106" spans="1:3" ht="15.75">
      <c r="A106" s="319">
        <v>4431</v>
      </c>
      <c r="B106" s="323" t="s">
        <v>726</v>
      </c>
      <c r="C106" s="319">
        <v>4431</v>
      </c>
    </row>
    <row r="107" spans="1:3" ht="15.75">
      <c r="A107" s="319">
        <v>4433</v>
      </c>
      <c r="B107" s="323" t="s">
        <v>727</v>
      </c>
      <c r="C107" s="319">
        <v>4433</v>
      </c>
    </row>
    <row r="108" spans="1:3" ht="15.75">
      <c r="A108" s="319">
        <v>4436</v>
      </c>
      <c r="B108" s="323" t="s">
        <v>728</v>
      </c>
      <c r="C108" s="319">
        <v>4436</v>
      </c>
    </row>
    <row r="109" spans="1:3" ht="15.75">
      <c r="A109" s="319">
        <v>4437</v>
      </c>
      <c r="B109" s="324" t="s">
        <v>729</v>
      </c>
      <c r="C109" s="319">
        <v>4437</v>
      </c>
    </row>
    <row r="110" spans="1:3" ht="15.75">
      <c r="A110" s="319">
        <v>4450</v>
      </c>
      <c r="B110" s="323" t="s">
        <v>730</v>
      </c>
      <c r="C110" s="319">
        <v>4450</v>
      </c>
    </row>
    <row r="111" spans="1:3" ht="15.75">
      <c r="A111" s="319">
        <v>4451</v>
      </c>
      <c r="B111" s="328" t="s">
        <v>731</v>
      </c>
      <c r="C111" s="319">
        <v>4451</v>
      </c>
    </row>
    <row r="112" spans="1:3" ht="15.75">
      <c r="A112" s="319">
        <v>4452</v>
      </c>
      <c r="B112" s="328" t="s">
        <v>732</v>
      </c>
      <c r="C112" s="319">
        <v>4452</v>
      </c>
    </row>
    <row r="113" spans="1:3" ht="15.75">
      <c r="A113" s="319">
        <v>4453</v>
      </c>
      <c r="B113" s="328" t="s">
        <v>733</v>
      </c>
      <c r="C113" s="319">
        <v>4453</v>
      </c>
    </row>
    <row r="114" spans="1:3" ht="15.75">
      <c r="A114" s="319">
        <v>4454</v>
      </c>
      <c r="B114" s="329" t="s">
        <v>734</v>
      </c>
      <c r="C114" s="319">
        <v>4454</v>
      </c>
    </row>
    <row r="115" spans="1:3" ht="15.75">
      <c r="A115" s="319">
        <v>4455</v>
      </c>
      <c r="B115" s="329" t="s">
        <v>1195</v>
      </c>
      <c r="C115" s="319">
        <v>4455</v>
      </c>
    </row>
    <row r="116" spans="1:3" ht="15.75">
      <c r="A116" s="319">
        <v>4456</v>
      </c>
      <c r="B116" s="328" t="s">
        <v>735</v>
      </c>
      <c r="C116" s="319">
        <v>4456</v>
      </c>
    </row>
    <row r="117" spans="1:3" ht="15.75">
      <c r="A117" s="319">
        <v>4457</v>
      </c>
      <c r="B117" s="330" t="s">
        <v>736</v>
      </c>
      <c r="C117" s="319">
        <v>4457</v>
      </c>
    </row>
    <row r="118" spans="1:3" ht="15.75">
      <c r="A118" s="319">
        <v>4458</v>
      </c>
      <c r="B118" s="331" t="s">
        <v>1828</v>
      </c>
      <c r="C118" s="319">
        <v>4458</v>
      </c>
    </row>
    <row r="119" spans="1:3" ht="15.75">
      <c r="A119" s="319">
        <v>4459</v>
      </c>
      <c r="B119" s="332" t="s">
        <v>1145</v>
      </c>
      <c r="C119" s="319">
        <v>4459</v>
      </c>
    </row>
    <row r="120" spans="1:3" ht="15.75">
      <c r="A120" s="319">
        <v>4465</v>
      </c>
      <c r="B120" s="320" t="s">
        <v>737</v>
      </c>
      <c r="C120" s="319">
        <v>4465</v>
      </c>
    </row>
    <row r="121" spans="1:3" ht="15.75">
      <c r="A121" s="319">
        <v>4467</v>
      </c>
      <c r="B121" s="321" t="s">
        <v>738</v>
      </c>
      <c r="C121" s="319">
        <v>4467</v>
      </c>
    </row>
    <row r="122" spans="1:3" ht="15.75">
      <c r="A122" s="319">
        <v>4468</v>
      </c>
      <c r="B122" s="322" t="s">
        <v>739</v>
      </c>
      <c r="C122" s="319">
        <v>4468</v>
      </c>
    </row>
    <row r="123" spans="1:3" ht="15.75">
      <c r="A123" s="319">
        <v>4469</v>
      </c>
      <c r="B123" s="323" t="s">
        <v>740</v>
      </c>
      <c r="C123" s="319">
        <v>4469</v>
      </c>
    </row>
    <row r="124" spans="1:3" ht="15.75">
      <c r="A124" s="319">
        <v>5501</v>
      </c>
      <c r="B124" s="322" t="s">
        <v>741</v>
      </c>
      <c r="C124" s="319">
        <v>5501</v>
      </c>
    </row>
    <row r="125" spans="1:3" ht="15.75">
      <c r="A125" s="319">
        <v>5511</v>
      </c>
      <c r="B125" s="327" t="s">
        <v>742</v>
      </c>
      <c r="C125" s="319">
        <v>5511</v>
      </c>
    </row>
    <row r="126" spans="1:3" ht="15.75">
      <c r="A126" s="319">
        <v>5512</v>
      </c>
      <c r="B126" s="322" t="s">
        <v>743</v>
      </c>
      <c r="C126" s="319">
        <v>5512</v>
      </c>
    </row>
    <row r="127" spans="1:3" ht="15.75">
      <c r="A127" s="319">
        <v>5513</v>
      </c>
      <c r="B127" s="330" t="s">
        <v>1532</v>
      </c>
      <c r="C127" s="319">
        <v>5513</v>
      </c>
    </row>
    <row r="128" spans="1:3" ht="15.75">
      <c r="A128" s="319">
        <v>5514</v>
      </c>
      <c r="B128" s="330" t="s">
        <v>1533</v>
      </c>
      <c r="C128" s="319">
        <v>5514</v>
      </c>
    </row>
    <row r="129" spans="1:3" ht="15.75">
      <c r="A129" s="319">
        <v>5515</v>
      </c>
      <c r="B129" s="330" t="s">
        <v>1534</v>
      </c>
      <c r="C129" s="319">
        <v>5515</v>
      </c>
    </row>
    <row r="130" spans="1:3" ht="15.75">
      <c r="A130" s="319">
        <v>5516</v>
      </c>
      <c r="B130" s="330" t="s">
        <v>1535</v>
      </c>
      <c r="C130" s="319">
        <v>5516</v>
      </c>
    </row>
    <row r="131" spans="1:3" ht="15.75">
      <c r="A131" s="319">
        <v>5517</v>
      </c>
      <c r="B131" s="330" t="s">
        <v>1536</v>
      </c>
      <c r="C131" s="319">
        <v>5517</v>
      </c>
    </row>
    <row r="132" spans="1:3" ht="15.75">
      <c r="A132" s="319">
        <v>5518</v>
      </c>
      <c r="B132" s="322" t="s">
        <v>1537</v>
      </c>
      <c r="C132" s="319">
        <v>5518</v>
      </c>
    </row>
    <row r="133" spans="1:3" ht="15.75">
      <c r="A133" s="319">
        <v>5519</v>
      </c>
      <c r="B133" s="322" t="s">
        <v>1538</v>
      </c>
      <c r="C133" s="319">
        <v>5519</v>
      </c>
    </row>
    <row r="134" spans="1:3" ht="15.75">
      <c r="A134" s="319">
        <v>5521</v>
      </c>
      <c r="B134" s="322" t="s">
        <v>1539</v>
      </c>
      <c r="C134" s="319">
        <v>5521</v>
      </c>
    </row>
    <row r="135" spans="1:3" ht="15.75">
      <c r="A135" s="319">
        <v>5522</v>
      </c>
      <c r="B135" s="333" t="s">
        <v>1540</v>
      </c>
      <c r="C135" s="319">
        <v>5522</v>
      </c>
    </row>
    <row r="136" spans="1:3" ht="15.75">
      <c r="A136" s="319">
        <v>5524</v>
      </c>
      <c r="B136" s="320" t="s">
        <v>1541</v>
      </c>
      <c r="C136" s="319">
        <v>5524</v>
      </c>
    </row>
    <row r="137" spans="1:3" ht="15.75">
      <c r="A137" s="319">
        <v>5525</v>
      </c>
      <c r="B137" s="327" t="s">
        <v>1542</v>
      </c>
      <c r="C137" s="319">
        <v>5525</v>
      </c>
    </row>
    <row r="138" spans="1:3" ht="15.75">
      <c r="A138" s="319">
        <v>5526</v>
      </c>
      <c r="B138" s="324" t="s">
        <v>1543</v>
      </c>
      <c r="C138" s="319">
        <v>5526</v>
      </c>
    </row>
    <row r="139" spans="1:3" ht="15.75">
      <c r="A139" s="319">
        <v>5527</v>
      </c>
      <c r="B139" s="324" t="s">
        <v>1544</v>
      </c>
      <c r="C139" s="319">
        <v>5527</v>
      </c>
    </row>
    <row r="140" spans="1:3" ht="15.75">
      <c r="A140" s="319">
        <v>5528</v>
      </c>
      <c r="B140" s="324" t="s">
        <v>1545</v>
      </c>
      <c r="C140" s="319">
        <v>5528</v>
      </c>
    </row>
    <row r="141" spans="1:3" ht="15.75">
      <c r="A141" s="319">
        <v>5529</v>
      </c>
      <c r="B141" s="324" t="s">
        <v>1546</v>
      </c>
      <c r="C141" s="319">
        <v>5529</v>
      </c>
    </row>
    <row r="142" spans="1:3" ht="15.75">
      <c r="A142" s="319">
        <v>5530</v>
      </c>
      <c r="B142" s="324" t="s">
        <v>1547</v>
      </c>
      <c r="C142" s="319">
        <v>5530</v>
      </c>
    </row>
    <row r="143" spans="1:3" ht="15.75">
      <c r="A143" s="319">
        <v>5531</v>
      </c>
      <c r="B143" s="327" t="s">
        <v>1548</v>
      </c>
      <c r="C143" s="319">
        <v>5531</v>
      </c>
    </row>
    <row r="144" spans="1:3" ht="15.75">
      <c r="A144" s="319">
        <v>5532</v>
      </c>
      <c r="B144" s="333" t="s">
        <v>1549</v>
      </c>
      <c r="C144" s="319">
        <v>5532</v>
      </c>
    </row>
    <row r="145" spans="1:3" ht="15.75">
      <c r="A145" s="319">
        <v>5533</v>
      </c>
      <c r="B145" s="333" t="s">
        <v>1550</v>
      </c>
      <c r="C145" s="319">
        <v>5533</v>
      </c>
    </row>
    <row r="146" spans="1:3" ht="15">
      <c r="A146" s="334">
        <v>5534</v>
      </c>
      <c r="B146" s="333" t="s">
        <v>1551</v>
      </c>
      <c r="C146" s="334">
        <v>5534</v>
      </c>
    </row>
    <row r="147" spans="1:3" ht="15">
      <c r="A147" s="334">
        <v>5535</v>
      </c>
      <c r="B147" s="333" t="s">
        <v>1552</v>
      </c>
      <c r="C147" s="334">
        <v>5535</v>
      </c>
    </row>
    <row r="148" spans="1:3" ht="15.75">
      <c r="A148" s="319">
        <v>5538</v>
      </c>
      <c r="B148" s="327" t="s">
        <v>1553</v>
      </c>
      <c r="C148" s="319">
        <v>5538</v>
      </c>
    </row>
    <row r="149" spans="1:3" ht="15.75">
      <c r="A149" s="319">
        <v>5540</v>
      </c>
      <c r="B149" s="333" t="s">
        <v>1554</v>
      </c>
      <c r="C149" s="319">
        <v>5540</v>
      </c>
    </row>
    <row r="150" spans="1:3" ht="15.75">
      <c r="A150" s="319">
        <v>5541</v>
      </c>
      <c r="B150" s="333" t="s">
        <v>1555</v>
      </c>
      <c r="C150" s="319">
        <v>5541</v>
      </c>
    </row>
    <row r="151" spans="1:3" ht="15.75">
      <c r="A151" s="319">
        <v>5545</v>
      </c>
      <c r="B151" s="333" t="s">
        <v>1556</v>
      </c>
      <c r="C151" s="319">
        <v>5545</v>
      </c>
    </row>
    <row r="152" spans="1:3" ht="15.75">
      <c r="A152" s="319">
        <v>5546</v>
      </c>
      <c r="B152" s="333" t="s">
        <v>1557</v>
      </c>
      <c r="C152" s="319">
        <v>5546</v>
      </c>
    </row>
    <row r="153" spans="1:3" ht="15.75">
      <c r="A153" s="319">
        <v>5547</v>
      </c>
      <c r="B153" s="333" t="s">
        <v>1558</v>
      </c>
      <c r="C153" s="319">
        <v>5547</v>
      </c>
    </row>
    <row r="154" spans="1:3" ht="15.75">
      <c r="A154" s="319">
        <v>5548</v>
      </c>
      <c r="B154" s="333" t="s">
        <v>1559</v>
      </c>
      <c r="C154" s="319">
        <v>5548</v>
      </c>
    </row>
    <row r="155" spans="1:3" ht="15.75">
      <c r="A155" s="319">
        <v>5550</v>
      </c>
      <c r="B155" s="333" t="s">
        <v>1560</v>
      </c>
      <c r="C155" s="319">
        <v>5550</v>
      </c>
    </row>
    <row r="156" spans="1:3" ht="15.75">
      <c r="A156" s="319">
        <v>5551</v>
      </c>
      <c r="B156" s="333" t="s">
        <v>1561</v>
      </c>
      <c r="C156" s="319">
        <v>5551</v>
      </c>
    </row>
    <row r="157" spans="1:3" ht="15.75">
      <c r="A157" s="319">
        <v>5553</v>
      </c>
      <c r="B157" s="333" t="s">
        <v>1562</v>
      </c>
      <c r="C157" s="319">
        <v>5553</v>
      </c>
    </row>
    <row r="158" spans="1:3" ht="15.75">
      <c r="A158" s="319">
        <v>5554</v>
      </c>
      <c r="B158" s="327" t="s">
        <v>1563</v>
      </c>
      <c r="C158" s="319">
        <v>5554</v>
      </c>
    </row>
    <row r="159" spans="1:3" ht="15.75">
      <c r="A159" s="319">
        <v>5556</v>
      </c>
      <c r="B159" s="323" t="s">
        <v>1564</v>
      </c>
      <c r="C159" s="319">
        <v>5556</v>
      </c>
    </row>
    <row r="160" spans="1:3" ht="15.75">
      <c r="A160" s="319">
        <v>5561</v>
      </c>
      <c r="B160" s="335" t="s">
        <v>1565</v>
      </c>
      <c r="C160" s="319">
        <v>5561</v>
      </c>
    </row>
    <row r="161" spans="1:3" ht="15.75">
      <c r="A161" s="319">
        <v>5562</v>
      </c>
      <c r="B161" s="335" t="s">
        <v>1566</v>
      </c>
      <c r="C161" s="319">
        <v>5562</v>
      </c>
    </row>
    <row r="162" spans="1:3" ht="15.75">
      <c r="A162" s="319">
        <v>5588</v>
      </c>
      <c r="B162" s="322" t="s">
        <v>1567</v>
      </c>
      <c r="C162" s="319">
        <v>5588</v>
      </c>
    </row>
    <row r="163" spans="1:3" ht="15.75">
      <c r="A163" s="319">
        <v>5589</v>
      </c>
      <c r="B163" s="322" t="s">
        <v>1568</v>
      </c>
      <c r="C163" s="319">
        <v>5589</v>
      </c>
    </row>
    <row r="164" spans="1:3" ht="15.75">
      <c r="A164" s="319">
        <v>6601</v>
      </c>
      <c r="B164" s="322" t="s">
        <v>1569</v>
      </c>
      <c r="C164" s="319">
        <v>6601</v>
      </c>
    </row>
    <row r="165" spans="1:3" ht="15.75">
      <c r="A165" s="319">
        <v>6602</v>
      </c>
      <c r="B165" s="323" t="s">
        <v>1570</v>
      </c>
      <c r="C165" s="319">
        <v>6602</v>
      </c>
    </row>
    <row r="166" spans="1:3" ht="15.75">
      <c r="A166" s="319">
        <v>6603</v>
      </c>
      <c r="B166" s="323" t="s">
        <v>1571</v>
      </c>
      <c r="C166" s="319">
        <v>6603</v>
      </c>
    </row>
    <row r="167" spans="1:3" ht="15.75">
      <c r="A167" s="319">
        <v>6604</v>
      </c>
      <c r="B167" s="323" t="s">
        <v>1572</v>
      </c>
      <c r="C167" s="319">
        <v>6604</v>
      </c>
    </row>
    <row r="168" spans="1:3" ht="15.75">
      <c r="A168" s="319">
        <v>6605</v>
      </c>
      <c r="B168" s="323" t="s">
        <v>1573</v>
      </c>
      <c r="C168" s="319">
        <v>6605</v>
      </c>
    </row>
    <row r="169" spans="1:3" ht="15">
      <c r="A169" s="334">
        <v>6606</v>
      </c>
      <c r="B169" s="325" t="s">
        <v>1574</v>
      </c>
      <c r="C169" s="334">
        <v>6606</v>
      </c>
    </row>
    <row r="170" spans="1:3" ht="15.75">
      <c r="A170" s="319">
        <v>6618</v>
      </c>
      <c r="B170" s="322" t="s">
        <v>1575</v>
      </c>
      <c r="C170" s="319">
        <v>6618</v>
      </c>
    </row>
    <row r="171" spans="1:3" ht="15.75">
      <c r="A171" s="319">
        <v>6619</v>
      </c>
      <c r="B171" s="323" t="s">
        <v>1576</v>
      </c>
      <c r="C171" s="319">
        <v>6619</v>
      </c>
    </row>
    <row r="172" spans="1:3" ht="15.75">
      <c r="A172" s="319">
        <v>6621</v>
      </c>
      <c r="B172" s="322" t="s">
        <v>1577</v>
      </c>
      <c r="C172" s="319">
        <v>6621</v>
      </c>
    </row>
    <row r="173" spans="1:3" ht="15.75">
      <c r="A173" s="319">
        <v>6622</v>
      </c>
      <c r="B173" s="323" t="s">
        <v>1578</v>
      </c>
      <c r="C173" s="319">
        <v>6622</v>
      </c>
    </row>
    <row r="174" spans="1:3" ht="15.75">
      <c r="A174" s="319">
        <v>6623</v>
      </c>
      <c r="B174" s="323" t="s">
        <v>1579</v>
      </c>
      <c r="C174" s="319">
        <v>6623</v>
      </c>
    </row>
    <row r="175" spans="1:3" ht="15.75">
      <c r="A175" s="319">
        <v>6624</v>
      </c>
      <c r="B175" s="323" t="s">
        <v>1580</v>
      </c>
      <c r="C175" s="319">
        <v>6624</v>
      </c>
    </row>
    <row r="176" spans="1:3" ht="15.75">
      <c r="A176" s="319">
        <v>6625</v>
      </c>
      <c r="B176" s="324" t="s">
        <v>1581</v>
      </c>
      <c r="C176" s="319">
        <v>6625</v>
      </c>
    </row>
    <row r="177" spans="1:3" ht="15.75">
      <c r="A177" s="319">
        <v>6626</v>
      </c>
      <c r="B177" s="324" t="s">
        <v>775</v>
      </c>
      <c r="C177" s="319">
        <v>6626</v>
      </c>
    </row>
    <row r="178" spans="1:3" ht="15.75">
      <c r="A178" s="319">
        <v>6627</v>
      </c>
      <c r="B178" s="324" t="s">
        <v>776</v>
      </c>
      <c r="C178" s="319">
        <v>6627</v>
      </c>
    </row>
    <row r="179" spans="1:3" ht="15.75">
      <c r="A179" s="319">
        <v>6628</v>
      </c>
      <c r="B179" s="330" t="s">
        <v>777</v>
      </c>
      <c r="C179" s="319">
        <v>6628</v>
      </c>
    </row>
    <row r="180" spans="1:3" ht="15.75">
      <c r="A180" s="319">
        <v>6629</v>
      </c>
      <c r="B180" s="335" t="s">
        <v>778</v>
      </c>
      <c r="C180" s="319">
        <v>6629</v>
      </c>
    </row>
    <row r="181" spans="1:3" ht="15.75">
      <c r="A181" s="336">
        <v>7701</v>
      </c>
      <c r="B181" s="322" t="s">
        <v>779</v>
      </c>
      <c r="C181" s="336">
        <v>7701</v>
      </c>
    </row>
    <row r="182" spans="1:3" ht="15.75">
      <c r="A182" s="319">
        <v>7708</v>
      </c>
      <c r="B182" s="322" t="s">
        <v>780</v>
      </c>
      <c r="C182" s="319">
        <v>7708</v>
      </c>
    </row>
    <row r="183" spans="1:3" ht="15.75">
      <c r="A183" s="319">
        <v>7711</v>
      </c>
      <c r="B183" s="325" t="s">
        <v>781</v>
      </c>
      <c r="C183" s="319">
        <v>7711</v>
      </c>
    </row>
    <row r="184" spans="1:3" ht="15.75">
      <c r="A184" s="319">
        <v>7712</v>
      </c>
      <c r="B184" s="322" t="s">
        <v>782</v>
      </c>
      <c r="C184" s="319">
        <v>7712</v>
      </c>
    </row>
    <row r="185" spans="1:3" ht="15.75">
      <c r="A185" s="319">
        <v>7713</v>
      </c>
      <c r="B185" s="337" t="s">
        <v>783</v>
      </c>
      <c r="C185" s="319">
        <v>7713</v>
      </c>
    </row>
    <row r="186" spans="1:3" ht="15.75">
      <c r="A186" s="319">
        <v>7714</v>
      </c>
      <c r="B186" s="321" t="s">
        <v>784</v>
      </c>
      <c r="C186" s="319">
        <v>7714</v>
      </c>
    </row>
    <row r="187" spans="1:3" ht="15.75">
      <c r="A187" s="319">
        <v>7718</v>
      </c>
      <c r="B187" s="322" t="s">
        <v>785</v>
      </c>
      <c r="C187" s="319">
        <v>7718</v>
      </c>
    </row>
    <row r="188" spans="1:3" ht="15.75">
      <c r="A188" s="319">
        <v>7719</v>
      </c>
      <c r="B188" s="323" t="s">
        <v>786</v>
      </c>
      <c r="C188" s="319">
        <v>7719</v>
      </c>
    </row>
    <row r="189" spans="1:3" ht="15.75">
      <c r="A189" s="319">
        <v>7731</v>
      </c>
      <c r="B189" s="322" t="s">
        <v>787</v>
      </c>
      <c r="C189" s="319">
        <v>7731</v>
      </c>
    </row>
    <row r="190" spans="1:3" ht="15.75">
      <c r="A190" s="319">
        <v>7732</v>
      </c>
      <c r="B190" s="323" t="s">
        <v>788</v>
      </c>
      <c r="C190" s="319">
        <v>7732</v>
      </c>
    </row>
    <row r="191" spans="1:3" ht="15.75">
      <c r="A191" s="319">
        <v>7733</v>
      </c>
      <c r="B191" s="323" t="s">
        <v>789</v>
      </c>
      <c r="C191" s="319">
        <v>7733</v>
      </c>
    </row>
    <row r="192" spans="1:3" ht="15.75">
      <c r="A192" s="319">
        <v>7735</v>
      </c>
      <c r="B192" s="323" t="s">
        <v>790</v>
      </c>
      <c r="C192" s="319">
        <v>7735</v>
      </c>
    </row>
    <row r="193" spans="1:3" ht="15.75">
      <c r="A193" s="319">
        <v>7736</v>
      </c>
      <c r="B193" s="322" t="s">
        <v>791</v>
      </c>
      <c r="C193" s="319">
        <v>7736</v>
      </c>
    </row>
    <row r="194" spans="1:3" ht="15.75">
      <c r="A194" s="319">
        <v>7737</v>
      </c>
      <c r="B194" s="323" t="s">
        <v>792</v>
      </c>
      <c r="C194" s="319">
        <v>7737</v>
      </c>
    </row>
    <row r="195" spans="1:3" ht="15.75">
      <c r="A195" s="319">
        <v>7738</v>
      </c>
      <c r="B195" s="323" t="s">
        <v>793</v>
      </c>
      <c r="C195" s="319">
        <v>7738</v>
      </c>
    </row>
    <row r="196" spans="1:3" ht="15.75">
      <c r="A196" s="319">
        <v>7739</v>
      </c>
      <c r="B196" s="327" t="s">
        <v>794</v>
      </c>
      <c r="C196" s="319">
        <v>7739</v>
      </c>
    </row>
    <row r="197" spans="1:3" ht="15.75">
      <c r="A197" s="319">
        <v>7740</v>
      </c>
      <c r="B197" s="327" t="s">
        <v>795</v>
      </c>
      <c r="C197" s="319">
        <v>7740</v>
      </c>
    </row>
    <row r="198" spans="1:3" ht="15.75">
      <c r="A198" s="319">
        <v>7741</v>
      </c>
      <c r="B198" s="323" t="s">
        <v>796</v>
      </c>
      <c r="C198" s="319">
        <v>7741</v>
      </c>
    </row>
    <row r="199" spans="1:3" ht="15.75">
      <c r="A199" s="319">
        <v>7742</v>
      </c>
      <c r="B199" s="323" t="s">
        <v>797</v>
      </c>
      <c r="C199" s="319">
        <v>7742</v>
      </c>
    </row>
    <row r="200" spans="1:3" ht="15.75">
      <c r="A200" s="319">
        <v>7743</v>
      </c>
      <c r="B200" s="323" t="s">
        <v>798</v>
      </c>
      <c r="C200" s="319">
        <v>7743</v>
      </c>
    </row>
    <row r="201" spans="1:3" ht="15.75">
      <c r="A201" s="319">
        <v>7744</v>
      </c>
      <c r="B201" s="335" t="s">
        <v>799</v>
      </c>
      <c r="C201" s="319">
        <v>7744</v>
      </c>
    </row>
    <row r="202" spans="1:3" ht="15.75">
      <c r="A202" s="319">
        <v>7745</v>
      </c>
      <c r="B202" s="323" t="s">
        <v>800</v>
      </c>
      <c r="C202" s="319">
        <v>7745</v>
      </c>
    </row>
    <row r="203" spans="1:3" ht="15.75">
      <c r="A203" s="319">
        <v>7746</v>
      </c>
      <c r="B203" s="323" t="s">
        <v>801</v>
      </c>
      <c r="C203" s="319">
        <v>7746</v>
      </c>
    </row>
    <row r="204" spans="1:3" ht="15.75">
      <c r="A204" s="319">
        <v>7747</v>
      </c>
      <c r="B204" s="322" t="s">
        <v>802</v>
      </c>
      <c r="C204" s="319">
        <v>7747</v>
      </c>
    </row>
    <row r="205" spans="1:3" ht="15.75">
      <c r="A205" s="319">
        <v>7748</v>
      </c>
      <c r="B205" s="325" t="s">
        <v>803</v>
      </c>
      <c r="C205" s="319">
        <v>7748</v>
      </c>
    </row>
    <row r="206" spans="1:3" ht="15.75">
      <c r="A206" s="319">
        <v>7751</v>
      </c>
      <c r="B206" s="323" t="s">
        <v>804</v>
      </c>
      <c r="C206" s="319">
        <v>7751</v>
      </c>
    </row>
    <row r="207" spans="1:3" ht="15.75">
      <c r="A207" s="319">
        <v>7752</v>
      </c>
      <c r="B207" s="323" t="s">
        <v>805</v>
      </c>
      <c r="C207" s="319">
        <v>7752</v>
      </c>
    </row>
    <row r="208" spans="1:3" ht="15.75">
      <c r="A208" s="319">
        <v>7755</v>
      </c>
      <c r="B208" s="324" t="s">
        <v>806</v>
      </c>
      <c r="C208" s="319">
        <v>7755</v>
      </c>
    </row>
    <row r="209" spans="1:3" ht="15.75">
      <c r="A209" s="319">
        <v>7758</v>
      </c>
      <c r="B209" s="322" t="s">
        <v>807</v>
      </c>
      <c r="C209" s="319">
        <v>7758</v>
      </c>
    </row>
    <row r="210" spans="1:3" ht="15.75">
      <c r="A210" s="319">
        <v>7759</v>
      </c>
      <c r="B210" s="323" t="s">
        <v>808</v>
      </c>
      <c r="C210" s="319">
        <v>7759</v>
      </c>
    </row>
    <row r="211" spans="1:3" ht="15.75">
      <c r="A211" s="319">
        <v>7761</v>
      </c>
      <c r="B211" s="322" t="s">
        <v>809</v>
      </c>
      <c r="C211" s="319">
        <v>7761</v>
      </c>
    </row>
    <row r="212" spans="1:3" ht="15.75">
      <c r="A212" s="319">
        <v>7762</v>
      </c>
      <c r="B212" s="322" t="s">
        <v>810</v>
      </c>
      <c r="C212" s="319">
        <v>7762</v>
      </c>
    </row>
    <row r="213" spans="1:3" ht="15.75">
      <c r="A213" s="319">
        <v>7768</v>
      </c>
      <c r="B213" s="322" t="s">
        <v>811</v>
      </c>
      <c r="C213" s="319">
        <v>7768</v>
      </c>
    </row>
    <row r="214" spans="1:3" ht="15.75">
      <c r="A214" s="319">
        <v>8801</v>
      </c>
      <c r="B214" s="325" t="s">
        <v>812</v>
      </c>
      <c r="C214" s="319">
        <v>8801</v>
      </c>
    </row>
    <row r="215" spans="1:3" ht="15.75">
      <c r="A215" s="319">
        <v>8802</v>
      </c>
      <c r="B215" s="322" t="s">
        <v>813</v>
      </c>
      <c r="C215" s="319">
        <v>8802</v>
      </c>
    </row>
    <row r="216" spans="1:3" ht="15.75">
      <c r="A216" s="319">
        <v>8803</v>
      </c>
      <c r="B216" s="322" t="s">
        <v>814</v>
      </c>
      <c r="C216" s="319">
        <v>8803</v>
      </c>
    </row>
    <row r="217" spans="1:3" ht="15.75">
      <c r="A217" s="319">
        <v>8804</v>
      </c>
      <c r="B217" s="322" t="s">
        <v>815</v>
      </c>
      <c r="C217" s="319">
        <v>8804</v>
      </c>
    </row>
    <row r="218" spans="1:3" ht="15.75">
      <c r="A218" s="319">
        <v>8805</v>
      </c>
      <c r="B218" s="324" t="s">
        <v>816</v>
      </c>
      <c r="C218" s="319">
        <v>8805</v>
      </c>
    </row>
    <row r="219" spans="1:3" ht="15.75">
      <c r="A219" s="319">
        <v>8807</v>
      </c>
      <c r="B219" s="330" t="s">
        <v>817</v>
      </c>
      <c r="C219" s="319">
        <v>8807</v>
      </c>
    </row>
    <row r="220" spans="1:3" ht="15.75">
      <c r="A220" s="319">
        <v>8808</v>
      </c>
      <c r="B220" s="323" t="s">
        <v>818</v>
      </c>
      <c r="C220" s="319">
        <v>8808</v>
      </c>
    </row>
    <row r="221" spans="1:3" ht="15.75">
      <c r="A221" s="319">
        <v>8809</v>
      </c>
      <c r="B221" s="323" t="s">
        <v>819</v>
      </c>
      <c r="C221" s="319">
        <v>8809</v>
      </c>
    </row>
    <row r="222" spans="1:3" ht="15.75">
      <c r="A222" s="319">
        <v>8811</v>
      </c>
      <c r="B222" s="322" t="s">
        <v>820</v>
      </c>
      <c r="C222" s="319">
        <v>8811</v>
      </c>
    </row>
    <row r="223" spans="1:3" ht="15.75">
      <c r="A223" s="319">
        <v>8813</v>
      </c>
      <c r="B223" s="323" t="s">
        <v>821</v>
      </c>
      <c r="C223" s="319">
        <v>8813</v>
      </c>
    </row>
    <row r="224" spans="1:3" ht="15.75">
      <c r="A224" s="319">
        <v>8814</v>
      </c>
      <c r="B224" s="322" t="s">
        <v>822</v>
      </c>
      <c r="C224" s="319">
        <v>8814</v>
      </c>
    </row>
    <row r="225" spans="1:3" ht="15.75">
      <c r="A225" s="319">
        <v>8815</v>
      </c>
      <c r="B225" s="322" t="s">
        <v>823</v>
      </c>
      <c r="C225" s="319">
        <v>8815</v>
      </c>
    </row>
    <row r="226" spans="1:3" ht="15.75">
      <c r="A226" s="319">
        <v>8816</v>
      </c>
      <c r="B226" s="323" t="s">
        <v>824</v>
      </c>
      <c r="C226" s="319">
        <v>8816</v>
      </c>
    </row>
    <row r="227" spans="1:3" ht="15.75">
      <c r="A227" s="319">
        <v>8817</v>
      </c>
      <c r="B227" s="323" t="s">
        <v>825</v>
      </c>
      <c r="C227" s="319">
        <v>8817</v>
      </c>
    </row>
    <row r="228" spans="1:3" ht="15.75">
      <c r="A228" s="319">
        <v>8821</v>
      </c>
      <c r="B228" s="323" t="s">
        <v>826</v>
      </c>
      <c r="C228" s="319">
        <v>8821</v>
      </c>
    </row>
    <row r="229" spans="1:3" ht="15.75">
      <c r="A229" s="319">
        <v>8824</v>
      </c>
      <c r="B229" s="325" t="s">
        <v>827</v>
      </c>
      <c r="C229" s="319">
        <v>8824</v>
      </c>
    </row>
    <row r="230" spans="1:3" ht="15.75">
      <c r="A230" s="319">
        <v>8825</v>
      </c>
      <c r="B230" s="325" t="s">
        <v>828</v>
      </c>
      <c r="C230" s="319">
        <v>8825</v>
      </c>
    </row>
    <row r="231" spans="1:3" ht="15.75">
      <c r="A231" s="319">
        <v>8826</v>
      </c>
      <c r="B231" s="325" t="s">
        <v>829</v>
      </c>
      <c r="C231" s="319">
        <v>8826</v>
      </c>
    </row>
    <row r="232" spans="1:3" ht="15.75">
      <c r="A232" s="319">
        <v>8827</v>
      </c>
      <c r="B232" s="325" t="s">
        <v>830</v>
      </c>
      <c r="C232" s="319">
        <v>8827</v>
      </c>
    </row>
    <row r="233" spans="1:3" ht="15.75">
      <c r="A233" s="319">
        <v>8828</v>
      </c>
      <c r="B233" s="322" t="s">
        <v>831</v>
      </c>
      <c r="C233" s="319">
        <v>8828</v>
      </c>
    </row>
    <row r="234" spans="1:3" ht="15.75">
      <c r="A234" s="319">
        <v>8829</v>
      </c>
      <c r="B234" s="322" t="s">
        <v>832</v>
      </c>
      <c r="C234" s="319">
        <v>8829</v>
      </c>
    </row>
    <row r="235" spans="1:3" ht="15.75">
      <c r="A235" s="319">
        <v>8831</v>
      </c>
      <c r="B235" s="322" t="s">
        <v>833</v>
      </c>
      <c r="C235" s="319">
        <v>8831</v>
      </c>
    </row>
    <row r="236" spans="1:3" ht="15.75">
      <c r="A236" s="319">
        <v>8832</v>
      </c>
      <c r="B236" s="323" t="s">
        <v>834</v>
      </c>
      <c r="C236" s="319">
        <v>8832</v>
      </c>
    </row>
    <row r="237" spans="1:3" ht="15.75">
      <c r="A237" s="319">
        <v>8833</v>
      </c>
      <c r="B237" s="322" t="s">
        <v>835</v>
      </c>
      <c r="C237" s="319">
        <v>8833</v>
      </c>
    </row>
    <row r="238" spans="1:3" ht="15.75">
      <c r="A238" s="319">
        <v>8834</v>
      </c>
      <c r="B238" s="323" t="s">
        <v>836</v>
      </c>
      <c r="C238" s="319">
        <v>8834</v>
      </c>
    </row>
    <row r="239" spans="1:3" ht="15.75">
      <c r="A239" s="319">
        <v>8835</v>
      </c>
      <c r="B239" s="323" t="s">
        <v>837</v>
      </c>
      <c r="C239" s="319">
        <v>8835</v>
      </c>
    </row>
    <row r="240" spans="1:3" ht="15.75">
      <c r="A240" s="319">
        <v>8836</v>
      </c>
      <c r="B240" s="322" t="s">
        <v>838</v>
      </c>
      <c r="C240" s="319">
        <v>8836</v>
      </c>
    </row>
    <row r="241" spans="1:3" ht="15.75">
      <c r="A241" s="319">
        <v>8837</v>
      </c>
      <c r="B241" s="322" t="s">
        <v>839</v>
      </c>
      <c r="C241" s="319">
        <v>8837</v>
      </c>
    </row>
    <row r="242" spans="1:3" ht="15.75">
      <c r="A242" s="319">
        <v>8838</v>
      </c>
      <c r="B242" s="322" t="s">
        <v>840</v>
      </c>
      <c r="C242" s="319">
        <v>8838</v>
      </c>
    </row>
    <row r="243" spans="1:3" ht="15.75">
      <c r="A243" s="319">
        <v>8839</v>
      </c>
      <c r="B243" s="323" t="s">
        <v>841</v>
      </c>
      <c r="C243" s="319">
        <v>8839</v>
      </c>
    </row>
    <row r="244" spans="1:3" ht="15.75">
      <c r="A244" s="319">
        <v>8845</v>
      </c>
      <c r="B244" s="324" t="s">
        <v>842</v>
      </c>
      <c r="C244" s="319">
        <v>8845</v>
      </c>
    </row>
    <row r="245" spans="1:3" ht="15.75">
      <c r="A245" s="319">
        <v>8848</v>
      </c>
      <c r="B245" s="330" t="s">
        <v>843</v>
      </c>
      <c r="C245" s="319">
        <v>8848</v>
      </c>
    </row>
    <row r="246" spans="1:3" ht="15.75">
      <c r="A246" s="319">
        <v>8849</v>
      </c>
      <c r="B246" s="322" t="s">
        <v>844</v>
      </c>
      <c r="C246" s="319">
        <v>8849</v>
      </c>
    </row>
    <row r="247" spans="1:3" ht="15.75">
      <c r="A247" s="319">
        <v>8851</v>
      </c>
      <c r="B247" s="322" t="s">
        <v>845</v>
      </c>
      <c r="C247" s="319">
        <v>8851</v>
      </c>
    </row>
    <row r="248" spans="1:3" ht="15.75">
      <c r="A248" s="319">
        <v>8852</v>
      </c>
      <c r="B248" s="322" t="s">
        <v>846</v>
      </c>
      <c r="C248" s="319">
        <v>8852</v>
      </c>
    </row>
    <row r="249" spans="1:3" ht="15.75">
      <c r="A249" s="319">
        <v>8853</v>
      </c>
      <c r="B249" s="322" t="s">
        <v>847</v>
      </c>
      <c r="C249" s="319">
        <v>8853</v>
      </c>
    </row>
    <row r="250" spans="1:3" ht="15.75">
      <c r="A250" s="319">
        <v>8855</v>
      </c>
      <c r="B250" s="324" t="s">
        <v>848</v>
      </c>
      <c r="C250" s="319">
        <v>8855</v>
      </c>
    </row>
    <row r="251" spans="1:3" ht="15.75">
      <c r="A251" s="319">
        <v>8858</v>
      </c>
      <c r="B251" s="335" t="s">
        <v>849</v>
      </c>
      <c r="C251" s="319">
        <v>8858</v>
      </c>
    </row>
    <row r="252" spans="1:3" ht="15.75">
      <c r="A252" s="319">
        <v>8859</v>
      </c>
      <c r="B252" s="323" t="s">
        <v>850</v>
      </c>
      <c r="C252" s="319">
        <v>8859</v>
      </c>
    </row>
    <row r="253" spans="1:3" ht="15.75">
      <c r="A253" s="319">
        <v>8861</v>
      </c>
      <c r="B253" s="322" t="s">
        <v>851</v>
      </c>
      <c r="C253" s="319">
        <v>8861</v>
      </c>
    </row>
    <row r="254" spans="1:3" ht="15.75">
      <c r="A254" s="319">
        <v>8862</v>
      </c>
      <c r="B254" s="323" t="s">
        <v>852</v>
      </c>
      <c r="C254" s="319">
        <v>8862</v>
      </c>
    </row>
    <row r="255" spans="1:3" ht="15.75">
      <c r="A255" s="319">
        <v>8863</v>
      </c>
      <c r="B255" s="323" t="s">
        <v>853</v>
      </c>
      <c r="C255" s="319">
        <v>8863</v>
      </c>
    </row>
    <row r="256" spans="1:3" ht="15.75">
      <c r="A256" s="319">
        <v>8864</v>
      </c>
      <c r="B256" s="322" t="s">
        <v>854</v>
      </c>
      <c r="C256" s="319">
        <v>8864</v>
      </c>
    </row>
    <row r="257" spans="1:3" ht="15.75">
      <c r="A257" s="319">
        <v>8865</v>
      </c>
      <c r="B257" s="323" t="s">
        <v>855</v>
      </c>
      <c r="C257" s="319">
        <v>8865</v>
      </c>
    </row>
    <row r="258" spans="1:3" ht="15.75">
      <c r="A258" s="319">
        <v>8866</v>
      </c>
      <c r="B258" s="323" t="s">
        <v>498</v>
      </c>
      <c r="C258" s="319">
        <v>8866</v>
      </c>
    </row>
    <row r="259" spans="1:3" ht="15.75">
      <c r="A259" s="319">
        <v>8867</v>
      </c>
      <c r="B259" s="323" t="s">
        <v>499</v>
      </c>
      <c r="C259" s="319">
        <v>8867</v>
      </c>
    </row>
    <row r="260" spans="1:3" ht="15.75">
      <c r="A260" s="319">
        <v>8868</v>
      </c>
      <c r="B260" s="323" t="s">
        <v>500</v>
      </c>
      <c r="C260" s="319">
        <v>8868</v>
      </c>
    </row>
    <row r="261" spans="1:3" ht="15.75">
      <c r="A261" s="319">
        <v>8869</v>
      </c>
      <c r="B261" s="322" t="s">
        <v>501</v>
      </c>
      <c r="C261" s="319">
        <v>8869</v>
      </c>
    </row>
    <row r="262" spans="1:3" ht="15.75">
      <c r="A262" s="319">
        <v>8871</v>
      </c>
      <c r="B262" s="323" t="s">
        <v>502</v>
      </c>
      <c r="C262" s="319">
        <v>8871</v>
      </c>
    </row>
    <row r="263" spans="1:3" ht="15.75">
      <c r="A263" s="319">
        <v>8872</v>
      </c>
      <c r="B263" s="323" t="s">
        <v>863</v>
      </c>
      <c r="C263" s="319">
        <v>8872</v>
      </c>
    </row>
    <row r="264" spans="1:3" ht="15.75">
      <c r="A264" s="319">
        <v>8873</v>
      </c>
      <c r="B264" s="323" t="s">
        <v>864</v>
      </c>
      <c r="C264" s="319">
        <v>8873</v>
      </c>
    </row>
    <row r="265" spans="1:3" ht="15.75">
      <c r="A265" s="319">
        <v>8875</v>
      </c>
      <c r="B265" s="323" t="s">
        <v>865</v>
      </c>
      <c r="C265" s="319">
        <v>8875</v>
      </c>
    </row>
    <row r="266" spans="1:3" ht="15.75">
      <c r="A266" s="319">
        <v>8876</v>
      </c>
      <c r="B266" s="323" t="s">
        <v>866</v>
      </c>
      <c r="C266" s="319">
        <v>8876</v>
      </c>
    </row>
    <row r="267" spans="1:3" ht="15.75">
      <c r="A267" s="319">
        <v>8877</v>
      </c>
      <c r="B267" s="322" t="s">
        <v>867</v>
      </c>
      <c r="C267" s="319">
        <v>8877</v>
      </c>
    </row>
    <row r="268" spans="1:3" ht="15.75">
      <c r="A268" s="319">
        <v>8878</v>
      </c>
      <c r="B268" s="335" t="s">
        <v>868</v>
      </c>
      <c r="C268" s="319">
        <v>8878</v>
      </c>
    </row>
    <row r="269" spans="1:3" ht="15.75">
      <c r="A269" s="319">
        <v>8885</v>
      </c>
      <c r="B269" s="325" t="s">
        <v>869</v>
      </c>
      <c r="C269" s="319">
        <v>8885</v>
      </c>
    </row>
    <row r="270" spans="1:3" ht="15.75">
      <c r="A270" s="319">
        <v>8888</v>
      </c>
      <c r="B270" s="322" t="s">
        <v>870</v>
      </c>
      <c r="C270" s="319">
        <v>8888</v>
      </c>
    </row>
    <row r="271" spans="1:3" ht="15.75">
      <c r="A271" s="319">
        <v>8897</v>
      </c>
      <c r="B271" s="322" t="s">
        <v>871</v>
      </c>
      <c r="C271" s="319">
        <v>8897</v>
      </c>
    </row>
    <row r="272" spans="1:3" ht="15.75">
      <c r="A272" s="319">
        <v>8898</v>
      </c>
      <c r="B272" s="322" t="s">
        <v>872</v>
      </c>
      <c r="C272" s="319">
        <v>8898</v>
      </c>
    </row>
    <row r="273" spans="1:3" ht="15.75">
      <c r="A273" s="319">
        <v>9910</v>
      </c>
      <c r="B273" s="325" t="s">
        <v>873</v>
      </c>
      <c r="C273" s="319">
        <v>9910</v>
      </c>
    </row>
    <row r="274" spans="1:3" ht="15.75">
      <c r="A274" s="319">
        <v>9997</v>
      </c>
      <c r="B274" s="322" t="s">
        <v>874</v>
      </c>
      <c r="C274" s="319">
        <v>9997</v>
      </c>
    </row>
    <row r="275" spans="1:3" ht="15.75">
      <c r="A275" s="319">
        <v>9998</v>
      </c>
      <c r="B275" s="322" t="s">
        <v>875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1155</v>
      </c>
      <c r="B280" s="241" t="s">
        <v>1160</v>
      </c>
    </row>
    <row r="281" spans="1:2" ht="14.25">
      <c r="A281" s="313" t="s">
        <v>876</v>
      </c>
      <c r="B281" s="314"/>
    </row>
    <row r="282" spans="1:2" ht="14.25">
      <c r="A282" s="315" t="s">
        <v>877</v>
      </c>
      <c r="B282" s="316" t="s">
        <v>878</v>
      </c>
    </row>
    <row r="283" spans="1:2" ht="14.25">
      <c r="A283" s="315" t="s">
        <v>879</v>
      </c>
      <c r="B283" s="316" t="s">
        <v>880</v>
      </c>
    </row>
    <row r="284" spans="1:2" ht="14.25">
      <c r="A284" s="315" t="s">
        <v>881</v>
      </c>
      <c r="B284" s="316" t="s">
        <v>882</v>
      </c>
    </row>
    <row r="285" spans="1:2" ht="14.25">
      <c r="A285" s="315" t="s">
        <v>883</v>
      </c>
      <c r="B285" s="316" t="s">
        <v>884</v>
      </c>
    </row>
    <row r="286" spans="1:2" ht="14.25">
      <c r="A286" s="315" t="s">
        <v>885</v>
      </c>
      <c r="B286" s="316" t="s">
        <v>886</v>
      </c>
    </row>
    <row r="287" spans="1:2" ht="14.25">
      <c r="A287" s="315" t="s">
        <v>887</v>
      </c>
      <c r="B287" s="316" t="s">
        <v>888</v>
      </c>
    </row>
    <row r="288" spans="1:2" ht="14.25">
      <c r="A288" s="315" t="s">
        <v>889</v>
      </c>
      <c r="B288" s="316" t="s">
        <v>890</v>
      </c>
    </row>
    <row r="289" spans="1:2" ht="14.25">
      <c r="A289" s="315" t="s">
        <v>891</v>
      </c>
      <c r="B289" s="316" t="s">
        <v>892</v>
      </c>
    </row>
    <row r="290" spans="1:2" ht="14.25">
      <c r="A290" s="315" t="s">
        <v>893</v>
      </c>
      <c r="B290" s="316" t="s">
        <v>894</v>
      </c>
    </row>
    <row r="291" ht="14.25"/>
    <row r="292" ht="14.25"/>
    <row r="293" spans="1:2" ht="14.25">
      <c r="A293" s="240" t="s">
        <v>1155</v>
      </c>
      <c r="B293" s="241" t="s">
        <v>1159</v>
      </c>
    </row>
    <row r="294" ht="15.75">
      <c r="B294" s="218" t="s">
        <v>1156</v>
      </c>
    </row>
    <row r="295" ht="18.75" thickBot="1">
      <c r="B295" s="218" t="s">
        <v>1157</v>
      </c>
    </row>
    <row r="296" spans="1:2" ht="16.5">
      <c r="A296" s="242" t="s">
        <v>895</v>
      </c>
      <c r="B296" s="243" t="s">
        <v>896</v>
      </c>
    </row>
    <row r="297" spans="1:2" ht="16.5">
      <c r="A297" s="244" t="s">
        <v>897</v>
      </c>
      <c r="B297" s="245" t="s">
        <v>898</v>
      </c>
    </row>
    <row r="298" spans="1:2" ht="16.5">
      <c r="A298" s="244" t="s">
        <v>899</v>
      </c>
      <c r="B298" s="246" t="s">
        <v>900</v>
      </c>
    </row>
    <row r="299" spans="1:2" ht="16.5">
      <c r="A299" s="244" t="s">
        <v>901</v>
      </c>
      <c r="B299" s="246" t="s">
        <v>902</v>
      </c>
    </row>
    <row r="300" spans="1:2" ht="16.5">
      <c r="A300" s="244" t="s">
        <v>903</v>
      </c>
      <c r="B300" s="246" t="s">
        <v>904</v>
      </c>
    </row>
    <row r="301" spans="1:2" ht="16.5">
      <c r="A301" s="244" t="s">
        <v>905</v>
      </c>
      <c r="B301" s="246" t="s">
        <v>906</v>
      </c>
    </row>
    <row r="302" spans="1:2" ht="16.5">
      <c r="A302" s="244" t="s">
        <v>907</v>
      </c>
      <c r="B302" s="246" t="s">
        <v>908</v>
      </c>
    </row>
    <row r="303" spans="1:2" ht="16.5">
      <c r="A303" s="244" t="s">
        <v>909</v>
      </c>
      <c r="B303" s="246" t="s">
        <v>910</v>
      </c>
    </row>
    <row r="304" spans="1:2" ht="16.5">
      <c r="A304" s="244" t="s">
        <v>911</v>
      </c>
      <c r="B304" s="246" t="s">
        <v>912</v>
      </c>
    </row>
    <row r="305" spans="1:2" ht="16.5">
      <c r="A305" s="244" t="s">
        <v>913</v>
      </c>
      <c r="B305" s="246" t="s">
        <v>914</v>
      </c>
    </row>
    <row r="306" spans="1:2" ht="16.5">
      <c r="A306" s="244" t="s">
        <v>915</v>
      </c>
      <c r="B306" s="246" t="s">
        <v>916</v>
      </c>
    </row>
    <row r="307" spans="1:2" ht="16.5">
      <c r="A307" s="244" t="s">
        <v>917</v>
      </c>
      <c r="B307" s="247" t="s">
        <v>918</v>
      </c>
    </row>
    <row r="308" spans="1:2" ht="16.5">
      <c r="A308" s="244" t="s">
        <v>919</v>
      </c>
      <c r="B308" s="247" t="s">
        <v>920</v>
      </c>
    </row>
    <row r="309" spans="1:2" ht="16.5">
      <c r="A309" s="244" t="s">
        <v>921</v>
      </c>
      <c r="B309" s="246" t="s">
        <v>922</v>
      </c>
    </row>
    <row r="310" spans="1:2" ht="16.5">
      <c r="A310" s="244" t="s">
        <v>923</v>
      </c>
      <c r="B310" s="246" t="s">
        <v>924</v>
      </c>
    </row>
    <row r="311" spans="1:2" ht="16.5">
      <c r="A311" s="244" t="s">
        <v>925</v>
      </c>
      <c r="B311" s="246" t="s">
        <v>926</v>
      </c>
    </row>
    <row r="312" spans="1:2" ht="16.5">
      <c r="A312" s="244" t="s">
        <v>927</v>
      </c>
      <c r="B312" s="246" t="s">
        <v>1181</v>
      </c>
    </row>
    <row r="313" spans="1:2" ht="16.5">
      <c r="A313" s="244" t="s">
        <v>928</v>
      </c>
      <c r="B313" s="246" t="s">
        <v>1184</v>
      </c>
    </row>
    <row r="314" spans="1:2" ht="16.5">
      <c r="A314" s="248" t="s">
        <v>929</v>
      </c>
      <c r="B314" s="246" t="s">
        <v>930</v>
      </c>
    </row>
    <row r="315" spans="1:2" ht="16.5">
      <c r="A315" s="248" t="s">
        <v>931</v>
      </c>
      <c r="B315" s="246" t="s">
        <v>932</v>
      </c>
    </row>
    <row r="316" spans="1:2" ht="16.5">
      <c r="A316" s="248" t="s">
        <v>1185</v>
      </c>
      <c r="B316" s="246" t="s">
        <v>1186</v>
      </c>
    </row>
    <row r="317" spans="1:2" ht="16.5">
      <c r="A317" s="248" t="s">
        <v>933</v>
      </c>
      <c r="B317" s="246" t="s">
        <v>934</v>
      </c>
    </row>
    <row r="318" spans="1:2" s="219" customFormat="1" ht="16.5">
      <c r="A318" s="248" t="s">
        <v>935</v>
      </c>
      <c r="B318" s="246" t="s">
        <v>936</v>
      </c>
    </row>
    <row r="319" spans="1:2" ht="30">
      <c r="A319" s="250" t="s">
        <v>937</v>
      </c>
      <c r="B319" s="251" t="s">
        <v>1354</v>
      </c>
    </row>
    <row r="320" spans="1:2" ht="16.5">
      <c r="A320" s="252" t="s">
        <v>1355</v>
      </c>
      <c r="B320" s="253" t="s">
        <v>1356</v>
      </c>
    </row>
    <row r="321" spans="1:2" ht="16.5">
      <c r="A321" s="252" t="s">
        <v>1357</v>
      </c>
      <c r="B321" s="253" t="s">
        <v>1358</v>
      </c>
    </row>
    <row r="322" spans="1:2" ht="16.5">
      <c r="A322" s="248" t="s">
        <v>1359</v>
      </c>
      <c r="B322" s="246" t="s">
        <v>1360</v>
      </c>
    </row>
    <row r="323" spans="1:2" ht="16.5">
      <c r="A323" s="248" t="s">
        <v>1361</v>
      </c>
      <c r="B323" s="246" t="s">
        <v>1362</v>
      </c>
    </row>
    <row r="324" spans="1:2" ht="16.5">
      <c r="A324" s="248" t="s">
        <v>1363</v>
      </c>
      <c r="B324" s="246" t="s">
        <v>1364</v>
      </c>
    </row>
    <row r="325" spans="1:2" ht="16.5">
      <c r="A325" s="248" t="s">
        <v>1365</v>
      </c>
      <c r="B325" s="246" t="s">
        <v>1366</v>
      </c>
    </row>
    <row r="326" spans="1:2" ht="16.5">
      <c r="A326" s="248" t="s">
        <v>1367</v>
      </c>
      <c r="B326" s="246" t="s">
        <v>1368</v>
      </c>
    </row>
    <row r="327" spans="1:2" ht="16.5">
      <c r="A327" s="248" t="s">
        <v>1369</v>
      </c>
      <c r="B327" s="246" t="s">
        <v>1370</v>
      </c>
    </row>
    <row r="328" spans="1:2" ht="16.5">
      <c r="A328" s="248" t="s">
        <v>1371</v>
      </c>
      <c r="B328" s="253" t="s">
        <v>1372</v>
      </c>
    </row>
    <row r="329" spans="1:2" ht="16.5">
      <c r="A329" s="248" t="s">
        <v>1373</v>
      </c>
      <c r="B329" s="253" t="s">
        <v>1374</v>
      </c>
    </row>
    <row r="330" spans="1:2" ht="16.5">
      <c r="A330" s="248" t="s">
        <v>1375</v>
      </c>
      <c r="B330" s="253" t="s">
        <v>1376</v>
      </c>
    </row>
    <row r="331" spans="1:2" ht="16.5">
      <c r="A331" s="248" t="s">
        <v>1377</v>
      </c>
      <c r="B331" s="246" t="s">
        <v>1378</v>
      </c>
    </row>
    <row r="332" spans="1:2" ht="16.5">
      <c r="A332" s="248" t="s">
        <v>1379</v>
      </c>
      <c r="B332" s="246" t="s">
        <v>1380</v>
      </c>
    </row>
    <row r="333" spans="1:2" ht="16.5">
      <c r="A333" s="248" t="s">
        <v>1381</v>
      </c>
      <c r="B333" s="253" t="s">
        <v>1382</v>
      </c>
    </row>
    <row r="334" spans="1:2" ht="16.5">
      <c r="A334" s="248" t="s">
        <v>1383</v>
      </c>
      <c r="B334" s="246" t="s">
        <v>1384</v>
      </c>
    </row>
    <row r="335" spans="1:2" ht="16.5">
      <c r="A335" s="248" t="s">
        <v>1385</v>
      </c>
      <c r="B335" s="246" t="s">
        <v>1386</v>
      </c>
    </row>
    <row r="336" spans="1:2" ht="16.5">
      <c r="A336" s="248" t="s">
        <v>1387</v>
      </c>
      <c r="B336" s="246" t="s">
        <v>1388</v>
      </c>
    </row>
    <row r="337" spans="1:2" ht="16.5">
      <c r="A337" s="248" t="s">
        <v>1389</v>
      </c>
      <c r="B337" s="246" t="s">
        <v>1390</v>
      </c>
    </row>
    <row r="338" spans="1:2" ht="16.5">
      <c r="A338" s="248" t="s">
        <v>1183</v>
      </c>
      <c r="B338" s="246" t="s">
        <v>1182</v>
      </c>
    </row>
    <row r="339" spans="1:2" ht="16.5">
      <c r="A339" s="248" t="s">
        <v>1391</v>
      </c>
      <c r="B339" s="246" t="s">
        <v>1392</v>
      </c>
    </row>
    <row r="340" spans="1:2" ht="16.5">
      <c r="A340" s="248" t="s">
        <v>1393</v>
      </c>
      <c r="B340" s="246" t="s">
        <v>1394</v>
      </c>
    </row>
    <row r="341" spans="1:2" ht="16.5">
      <c r="A341" s="254" t="s">
        <v>1395</v>
      </c>
      <c r="B341" s="255" t="s">
        <v>1396</v>
      </c>
    </row>
    <row r="342" spans="1:2" s="219" customFormat="1" ht="16.5">
      <c r="A342" s="256" t="s">
        <v>1397</v>
      </c>
      <c r="B342" s="257" t="s">
        <v>1398</v>
      </c>
    </row>
    <row r="343" spans="1:2" s="219" customFormat="1" ht="16.5">
      <c r="A343" s="256" t="s">
        <v>1399</v>
      </c>
      <c r="B343" s="257" t="s">
        <v>1400</v>
      </c>
    </row>
    <row r="344" spans="1:2" s="219" customFormat="1" ht="16.5">
      <c r="A344" s="256" t="s">
        <v>1401</v>
      </c>
      <c r="B344" s="257" t="s">
        <v>1402</v>
      </c>
    </row>
    <row r="345" spans="1:3" ht="17.25" thickBot="1">
      <c r="A345" s="258" t="s">
        <v>1403</v>
      </c>
      <c r="B345" s="259" t="s">
        <v>1404</v>
      </c>
      <c r="C345" s="219"/>
    </row>
    <row r="346" spans="1:256" ht="18">
      <c r="A346" s="260"/>
      <c r="B346" s="261" t="s">
        <v>1158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1405</v>
      </c>
      <c r="C347" s="219"/>
    </row>
    <row r="348" spans="1:3" ht="18">
      <c r="A348" s="262"/>
      <c r="B348" s="264" t="s">
        <v>1406</v>
      </c>
      <c r="C348" s="219"/>
    </row>
    <row r="349" spans="1:3" ht="18">
      <c r="A349" s="265" t="s">
        <v>1407</v>
      </c>
      <c r="B349" s="266" t="s">
        <v>1408</v>
      </c>
      <c r="C349" s="219"/>
    </row>
    <row r="350" spans="1:2" ht="18">
      <c r="A350" s="267" t="s">
        <v>1409</v>
      </c>
      <c r="B350" s="268" t="s">
        <v>1410</v>
      </c>
    </row>
    <row r="351" spans="1:2" ht="18">
      <c r="A351" s="267" t="s">
        <v>1411</v>
      </c>
      <c r="B351" s="269" t="s">
        <v>1412</v>
      </c>
    </row>
    <row r="352" spans="1:2" ht="18">
      <c r="A352" s="267" t="s">
        <v>1413</v>
      </c>
      <c r="B352" s="269" t="s">
        <v>1414</v>
      </c>
    </row>
    <row r="353" spans="1:2" ht="18">
      <c r="A353" s="267" t="s">
        <v>1415</v>
      </c>
      <c r="B353" s="269" t="s">
        <v>980</v>
      </c>
    </row>
    <row r="354" spans="1:2" ht="18">
      <c r="A354" s="267" t="s">
        <v>981</v>
      </c>
      <c r="B354" s="269" t="s">
        <v>982</v>
      </c>
    </row>
    <row r="355" spans="1:2" ht="18">
      <c r="A355" s="267" t="s">
        <v>983</v>
      </c>
      <c r="B355" s="269" t="s">
        <v>984</v>
      </c>
    </row>
    <row r="356" spans="1:2" ht="18">
      <c r="A356" s="267" t="s">
        <v>985</v>
      </c>
      <c r="B356" s="270" t="s">
        <v>986</v>
      </c>
    </row>
    <row r="357" spans="1:2" ht="18">
      <c r="A357" s="267" t="s">
        <v>987</v>
      </c>
      <c r="B357" s="270" t="s">
        <v>988</v>
      </c>
    </row>
    <row r="358" spans="1:2" ht="18">
      <c r="A358" s="267" t="s">
        <v>989</v>
      </c>
      <c r="B358" s="270" t="s">
        <v>990</v>
      </c>
    </row>
    <row r="359" spans="1:2" ht="18">
      <c r="A359" s="267" t="s">
        <v>991</v>
      </c>
      <c r="B359" s="270" t="s">
        <v>992</v>
      </c>
    </row>
    <row r="360" spans="1:2" ht="18">
      <c r="A360" s="267" t="s">
        <v>993</v>
      </c>
      <c r="B360" s="271" t="s">
        <v>994</v>
      </c>
    </row>
    <row r="361" spans="1:2" ht="18">
      <c r="A361" s="267" t="s">
        <v>995</v>
      </c>
      <c r="B361" s="271" t="s">
        <v>996</v>
      </c>
    </row>
    <row r="362" spans="1:2" ht="18">
      <c r="A362" s="267" t="s">
        <v>997</v>
      </c>
      <c r="B362" s="270" t="s">
        <v>998</v>
      </c>
    </row>
    <row r="363" spans="1:5" ht="18">
      <c r="A363" s="272" t="s">
        <v>999</v>
      </c>
      <c r="B363" s="270" t="s">
        <v>1000</v>
      </c>
      <c r="C363" s="220" t="s">
        <v>1001</v>
      </c>
      <c r="D363" s="221"/>
      <c r="E363" s="222"/>
    </row>
    <row r="364" spans="1:5" ht="18">
      <c r="A364" s="272" t="s">
        <v>1002</v>
      </c>
      <c r="B364" s="269" t="s">
        <v>1003</v>
      </c>
      <c r="C364" s="220" t="s">
        <v>1001</v>
      </c>
      <c r="D364" s="221"/>
      <c r="E364" s="222"/>
    </row>
    <row r="365" spans="1:5" ht="18">
      <c r="A365" s="272" t="s">
        <v>1004</v>
      </c>
      <c r="B365" s="270" t="s">
        <v>1005</v>
      </c>
      <c r="C365" s="220" t="s">
        <v>1001</v>
      </c>
      <c r="D365" s="221"/>
      <c r="E365" s="222"/>
    </row>
    <row r="366" spans="1:5" ht="18">
      <c r="A366" s="272" t="s">
        <v>1006</v>
      </c>
      <c r="B366" s="270" t="s">
        <v>1007</v>
      </c>
      <c r="C366" s="220" t="s">
        <v>1001</v>
      </c>
      <c r="D366" s="221"/>
      <c r="E366" s="222"/>
    </row>
    <row r="367" spans="1:5" ht="18">
      <c r="A367" s="272" t="s">
        <v>1008</v>
      </c>
      <c r="B367" s="270" t="s">
        <v>1009</v>
      </c>
      <c r="C367" s="220" t="s">
        <v>1001</v>
      </c>
      <c r="D367" s="221"/>
      <c r="E367" s="222"/>
    </row>
    <row r="368" spans="1:5" ht="18">
      <c r="A368" s="272" t="s">
        <v>1010</v>
      </c>
      <c r="B368" s="270" t="s">
        <v>1011</v>
      </c>
      <c r="C368" s="220" t="s">
        <v>1001</v>
      </c>
      <c r="D368" s="221"/>
      <c r="E368" s="222"/>
    </row>
    <row r="369" spans="1:5" ht="18">
      <c r="A369" s="272" t="s">
        <v>1012</v>
      </c>
      <c r="B369" s="270" t="s">
        <v>1013</v>
      </c>
      <c r="C369" s="220" t="s">
        <v>1001</v>
      </c>
      <c r="D369" s="221"/>
      <c r="E369" s="222"/>
    </row>
    <row r="370" spans="1:5" ht="18">
      <c r="A370" s="272" t="s">
        <v>1014</v>
      </c>
      <c r="B370" s="270" t="s">
        <v>1015</v>
      </c>
      <c r="C370" s="220" t="s">
        <v>1001</v>
      </c>
      <c r="D370" s="221"/>
      <c r="E370" s="222"/>
    </row>
    <row r="371" spans="1:5" ht="18">
      <c r="A371" s="272" t="s">
        <v>1016</v>
      </c>
      <c r="B371" s="270" t="s">
        <v>1017</v>
      </c>
      <c r="C371" s="220" t="s">
        <v>1001</v>
      </c>
      <c r="D371" s="221"/>
      <c r="E371" s="222"/>
    </row>
    <row r="372" spans="1:5" ht="18">
      <c r="A372" s="272" t="s">
        <v>1018</v>
      </c>
      <c r="B372" s="269" t="s">
        <v>1019</v>
      </c>
      <c r="C372" s="220" t="s">
        <v>1001</v>
      </c>
      <c r="D372" s="221"/>
      <c r="E372" s="222"/>
    </row>
    <row r="373" spans="1:5" ht="18">
      <c r="A373" s="272" t="s">
        <v>1020</v>
      </c>
      <c r="B373" s="270" t="s">
        <v>1021</v>
      </c>
      <c r="C373" s="220" t="s">
        <v>1001</v>
      </c>
      <c r="D373" s="221"/>
      <c r="E373" s="222"/>
    </row>
    <row r="374" spans="1:5" ht="18">
      <c r="A374" s="272" t="s">
        <v>1022</v>
      </c>
      <c r="B374" s="269" t="s">
        <v>1023</v>
      </c>
      <c r="C374" s="220" t="s">
        <v>1001</v>
      </c>
      <c r="D374" s="221"/>
      <c r="E374" s="222"/>
    </row>
    <row r="375" spans="1:5" ht="18">
      <c r="A375" s="272" t="s">
        <v>1024</v>
      </c>
      <c r="B375" s="269" t="s">
        <v>1025</v>
      </c>
      <c r="C375" s="220" t="s">
        <v>1001</v>
      </c>
      <c r="D375" s="221"/>
      <c r="E375" s="222"/>
    </row>
    <row r="376" spans="1:5" ht="18">
      <c r="A376" s="272" t="s">
        <v>1026</v>
      </c>
      <c r="B376" s="269" t="s">
        <v>1027</v>
      </c>
      <c r="C376" s="220" t="s">
        <v>1001</v>
      </c>
      <c r="D376" s="221"/>
      <c r="E376" s="222"/>
    </row>
    <row r="377" spans="1:5" ht="18">
      <c r="A377" s="272" t="s">
        <v>1028</v>
      </c>
      <c r="B377" s="269" t="s">
        <v>1029</v>
      </c>
      <c r="C377" s="220" t="s">
        <v>1001</v>
      </c>
      <c r="D377" s="221"/>
      <c r="E377" s="222"/>
    </row>
    <row r="378" spans="1:5" ht="18">
      <c r="A378" s="272" t="s">
        <v>1030</v>
      </c>
      <c r="B378" s="269" t="s">
        <v>1031</v>
      </c>
      <c r="C378" s="220" t="s">
        <v>1001</v>
      </c>
      <c r="D378" s="221"/>
      <c r="E378" s="222"/>
    </row>
    <row r="379" spans="1:5" ht="18">
      <c r="A379" s="272" t="s">
        <v>1032</v>
      </c>
      <c r="B379" s="269" t="s">
        <v>1033</v>
      </c>
      <c r="C379" s="220" t="s">
        <v>1001</v>
      </c>
      <c r="D379" s="221"/>
      <c r="E379" s="222"/>
    </row>
    <row r="380" spans="1:5" ht="18">
      <c r="A380" s="272" t="s">
        <v>1034</v>
      </c>
      <c r="B380" s="269" t="s">
        <v>1035</v>
      </c>
      <c r="C380" s="220" t="s">
        <v>1001</v>
      </c>
      <c r="D380" s="221"/>
      <c r="E380" s="222"/>
    </row>
    <row r="381" spans="1:5" ht="18">
      <c r="A381" s="272" t="s">
        <v>1036</v>
      </c>
      <c r="B381" s="269" t="s">
        <v>1037</v>
      </c>
      <c r="C381" s="220" t="s">
        <v>1001</v>
      </c>
      <c r="D381" s="221"/>
      <c r="E381" s="222"/>
    </row>
    <row r="382" spans="1:5" ht="18">
      <c r="A382" s="272" t="s">
        <v>1038</v>
      </c>
      <c r="B382" s="273" t="s">
        <v>1039</v>
      </c>
      <c r="C382" s="220" t="s">
        <v>1001</v>
      </c>
      <c r="D382" s="221"/>
      <c r="E382" s="222"/>
    </row>
    <row r="383" spans="1:5" ht="18">
      <c r="A383" s="272" t="s">
        <v>1040</v>
      </c>
      <c r="B383" s="273" t="s">
        <v>1041</v>
      </c>
      <c r="C383" s="220" t="s">
        <v>1001</v>
      </c>
      <c r="D383" s="221"/>
      <c r="E383" s="222"/>
    </row>
    <row r="384" spans="1:5" ht="18">
      <c r="A384" s="274" t="s">
        <v>1042</v>
      </c>
      <c r="B384" s="275" t="s">
        <v>1043</v>
      </c>
      <c r="C384" s="220" t="s">
        <v>1001</v>
      </c>
      <c r="D384" s="223"/>
      <c r="E384" s="222"/>
    </row>
    <row r="385" spans="1:5" ht="18">
      <c r="A385" s="262" t="s">
        <v>1001</v>
      </c>
      <c r="B385" s="276" t="s">
        <v>1044</v>
      </c>
      <c r="C385" s="220" t="s">
        <v>1001</v>
      </c>
      <c r="D385" s="224"/>
      <c r="E385" s="222"/>
    </row>
    <row r="386" spans="1:5" ht="18">
      <c r="A386" s="277" t="s">
        <v>1045</v>
      </c>
      <c r="B386" s="278" t="s">
        <v>1046</v>
      </c>
      <c r="C386" s="220" t="s">
        <v>1001</v>
      </c>
      <c r="D386" s="221"/>
      <c r="E386" s="222"/>
    </row>
    <row r="387" spans="1:5" ht="18">
      <c r="A387" s="272" t="s">
        <v>1047</v>
      </c>
      <c r="B387" s="253" t="s">
        <v>1048</v>
      </c>
      <c r="C387" s="220" t="s">
        <v>1001</v>
      </c>
      <c r="D387" s="221"/>
      <c r="E387" s="222"/>
    </row>
    <row r="388" spans="1:5" ht="18">
      <c r="A388" s="279" t="s">
        <v>1049</v>
      </c>
      <c r="B388" s="280" t="s">
        <v>1050</v>
      </c>
      <c r="C388" s="220" t="s">
        <v>1001</v>
      </c>
      <c r="D388" s="221"/>
      <c r="E388" s="222"/>
    </row>
    <row r="389" spans="1:5" ht="18">
      <c r="A389" s="262" t="s">
        <v>1001</v>
      </c>
      <c r="B389" s="281" t="s">
        <v>1051</v>
      </c>
      <c r="C389" s="220" t="s">
        <v>1001</v>
      </c>
      <c r="D389" s="225"/>
      <c r="E389" s="222"/>
    </row>
    <row r="390" spans="1:5" ht="16.5">
      <c r="A390" s="282" t="s">
        <v>1385</v>
      </c>
      <c r="B390" s="246" t="s">
        <v>1386</v>
      </c>
      <c r="C390" s="220" t="s">
        <v>1001</v>
      </c>
      <c r="D390" s="226"/>
      <c r="E390" s="222"/>
    </row>
    <row r="391" spans="1:5" ht="16.5">
      <c r="A391" s="282" t="s">
        <v>1387</v>
      </c>
      <c r="B391" s="246" t="s">
        <v>1388</v>
      </c>
      <c r="C391" s="220" t="s">
        <v>1001</v>
      </c>
      <c r="D391" s="226"/>
      <c r="E391" s="222"/>
    </row>
    <row r="392" spans="1:5" ht="16.5">
      <c r="A392" s="283" t="s">
        <v>1389</v>
      </c>
      <c r="B392" s="284" t="s">
        <v>1390</v>
      </c>
      <c r="C392" s="220" t="s">
        <v>1001</v>
      </c>
      <c r="D392" s="226"/>
      <c r="E392" s="222"/>
    </row>
    <row r="393" spans="1:5" ht="18">
      <c r="A393" s="262" t="s">
        <v>1001</v>
      </c>
      <c r="B393" s="281" t="s">
        <v>1052</v>
      </c>
      <c r="C393" s="220" t="s">
        <v>1001</v>
      </c>
      <c r="D393" s="225"/>
      <c r="E393" s="222"/>
    </row>
    <row r="394" spans="1:5" ht="18">
      <c r="A394" s="277" t="s">
        <v>1053</v>
      </c>
      <c r="B394" s="278" t="s">
        <v>1054</v>
      </c>
      <c r="C394" s="220" t="s">
        <v>1001</v>
      </c>
      <c r="D394" s="221"/>
      <c r="E394" s="222"/>
    </row>
    <row r="395" spans="1:5" ht="18.75" thickBot="1">
      <c r="A395" s="285" t="s">
        <v>1055</v>
      </c>
      <c r="B395" s="286" t="s">
        <v>1056</v>
      </c>
      <c r="C395" s="220" t="s">
        <v>1001</v>
      </c>
      <c r="D395" s="227"/>
      <c r="E395" s="222"/>
    </row>
    <row r="396" spans="1:5" ht="16.5">
      <c r="A396" s="287" t="s">
        <v>1057</v>
      </c>
      <c r="B396" s="288" t="s">
        <v>1778</v>
      </c>
      <c r="C396" s="220" t="s">
        <v>1001</v>
      </c>
      <c r="D396" s="226"/>
      <c r="E396" s="222"/>
    </row>
    <row r="397" spans="1:5" ht="16.5">
      <c r="A397" s="282" t="s">
        <v>1779</v>
      </c>
      <c r="B397" s="246" t="s">
        <v>1780</v>
      </c>
      <c r="C397" s="220" t="s">
        <v>1001</v>
      </c>
      <c r="D397" s="228"/>
      <c r="E397" s="222"/>
    </row>
    <row r="398" spans="1:5" ht="18.75" thickBot="1">
      <c r="A398" s="289" t="s">
        <v>1781</v>
      </c>
      <c r="B398" s="290" t="s">
        <v>1782</v>
      </c>
      <c r="C398" s="220" t="s">
        <v>1001</v>
      </c>
      <c r="D398" s="227"/>
      <c r="E398" s="222"/>
    </row>
    <row r="399" spans="1:5" ht="16.5">
      <c r="A399" s="291" t="s">
        <v>1783</v>
      </c>
      <c r="B399" s="292" t="s">
        <v>1784</v>
      </c>
      <c r="C399" s="220" t="s">
        <v>1001</v>
      </c>
      <c r="D399" s="228"/>
      <c r="E399" s="222"/>
    </row>
    <row r="400" spans="1:5" ht="16.5">
      <c r="A400" s="293" t="s">
        <v>1785</v>
      </c>
      <c r="B400" s="246" t="s">
        <v>1786</v>
      </c>
      <c r="C400" s="220" t="s">
        <v>1001</v>
      </c>
      <c r="D400" s="230"/>
      <c r="E400" s="222"/>
    </row>
    <row r="401" spans="1:5" ht="16.5">
      <c r="A401" s="282" t="s">
        <v>1787</v>
      </c>
      <c r="B401" s="249" t="s">
        <v>1788</v>
      </c>
      <c r="C401" s="220" t="s">
        <v>1001</v>
      </c>
      <c r="D401" s="228"/>
      <c r="E401" s="222"/>
    </row>
    <row r="402" spans="1:5" ht="17.25" thickBot="1">
      <c r="A402" s="294" t="s">
        <v>1789</v>
      </c>
      <c r="B402" s="295" t="s">
        <v>1790</v>
      </c>
      <c r="C402" s="220" t="s">
        <v>1001</v>
      </c>
      <c r="D402" s="228"/>
      <c r="E402" s="222"/>
    </row>
    <row r="403" spans="1:5" ht="18">
      <c r="A403" s="296" t="s">
        <v>1791</v>
      </c>
      <c r="B403" s="297" t="s">
        <v>1792</v>
      </c>
      <c r="C403" s="220" t="s">
        <v>1001</v>
      </c>
      <c r="D403" s="231"/>
      <c r="E403" s="222"/>
    </row>
    <row r="404" spans="1:5" ht="18">
      <c r="A404" s="298" t="s">
        <v>1793</v>
      </c>
      <c r="B404" s="299" t="s">
        <v>1794</v>
      </c>
      <c r="C404" s="220" t="s">
        <v>1001</v>
      </c>
      <c r="D404" s="231"/>
      <c r="E404" s="222"/>
    </row>
    <row r="405" spans="1:5" ht="18">
      <c r="A405" s="298" t="s">
        <v>1795</v>
      </c>
      <c r="B405" s="300" t="s">
        <v>1796</v>
      </c>
      <c r="C405" s="220" t="s">
        <v>1001</v>
      </c>
      <c r="D405" s="231"/>
      <c r="E405" s="222"/>
    </row>
    <row r="406" spans="1:5" ht="18">
      <c r="A406" s="298" t="s">
        <v>1797</v>
      </c>
      <c r="B406" s="299" t="s">
        <v>1798</v>
      </c>
      <c r="C406" s="220" t="s">
        <v>1001</v>
      </c>
      <c r="D406" s="231"/>
      <c r="E406" s="222"/>
    </row>
    <row r="407" spans="1:5" ht="18">
      <c r="A407" s="298" t="s">
        <v>1799</v>
      </c>
      <c r="B407" s="299" t="s">
        <v>1800</v>
      </c>
      <c r="C407" s="220" t="s">
        <v>1001</v>
      </c>
      <c r="D407" s="231"/>
      <c r="E407" s="222"/>
    </row>
    <row r="408" spans="1:5" ht="18">
      <c r="A408" s="298" t="s">
        <v>1801</v>
      </c>
      <c r="B408" s="301" t="s">
        <v>1802</v>
      </c>
      <c r="C408" s="220" t="s">
        <v>1001</v>
      </c>
      <c r="D408" s="231"/>
      <c r="E408" s="222"/>
    </row>
    <row r="409" spans="1:5" ht="18">
      <c r="A409" s="298" t="s">
        <v>1803</v>
      </c>
      <c r="B409" s="301" t="s">
        <v>1804</v>
      </c>
      <c r="C409" s="220" t="s">
        <v>1001</v>
      </c>
      <c r="D409" s="231"/>
      <c r="E409" s="222"/>
    </row>
    <row r="410" spans="1:5" ht="18">
      <c r="A410" s="298" t="s">
        <v>1805</v>
      </c>
      <c r="B410" s="301" t="s">
        <v>1806</v>
      </c>
      <c r="C410" s="220" t="s">
        <v>1001</v>
      </c>
      <c r="D410" s="232"/>
      <c r="E410" s="222"/>
    </row>
    <row r="411" spans="1:5" ht="18">
      <c r="A411" s="298" t="s">
        <v>1807</v>
      </c>
      <c r="B411" s="301" t="s">
        <v>1808</v>
      </c>
      <c r="C411" s="220" t="s">
        <v>1001</v>
      </c>
      <c r="D411" s="232"/>
      <c r="E411" s="222"/>
    </row>
    <row r="412" spans="1:5" ht="18">
      <c r="A412" s="298" t="s">
        <v>1809</v>
      </c>
      <c r="B412" s="301" t="s">
        <v>1073</v>
      </c>
      <c r="C412" s="220" t="s">
        <v>1001</v>
      </c>
      <c r="D412" s="232"/>
      <c r="E412" s="222"/>
    </row>
    <row r="413" spans="1:5" ht="18">
      <c r="A413" s="298" t="s">
        <v>1074</v>
      </c>
      <c r="B413" s="299" t="s">
        <v>1075</v>
      </c>
      <c r="C413" s="220" t="s">
        <v>1001</v>
      </c>
      <c r="D413" s="232"/>
      <c r="E413" s="222"/>
    </row>
    <row r="414" spans="1:5" ht="18">
      <c r="A414" s="298" t="s">
        <v>1076</v>
      </c>
      <c r="B414" s="299" t="s">
        <v>1077</v>
      </c>
      <c r="C414" s="220" t="s">
        <v>1001</v>
      </c>
      <c r="D414" s="232"/>
      <c r="E414" s="222"/>
    </row>
    <row r="415" spans="1:5" ht="18">
      <c r="A415" s="298" t="s">
        <v>1078</v>
      </c>
      <c r="B415" s="299" t="s">
        <v>1079</v>
      </c>
      <c r="C415" s="220" t="s">
        <v>1001</v>
      </c>
      <c r="D415" s="232"/>
      <c r="E415" s="222"/>
    </row>
    <row r="416" spans="1:5" ht="18.75" thickBot="1">
      <c r="A416" s="302" t="s">
        <v>1080</v>
      </c>
      <c r="B416" s="303" t="s">
        <v>1081</v>
      </c>
      <c r="C416" s="220" t="s">
        <v>1001</v>
      </c>
      <c r="D416" s="232"/>
      <c r="E416" s="222"/>
    </row>
    <row r="417" spans="1:5" ht="18">
      <c r="A417" s="296" t="s">
        <v>1082</v>
      </c>
      <c r="B417" s="297" t="s">
        <v>1083</v>
      </c>
      <c r="C417" s="220" t="s">
        <v>1001</v>
      </c>
      <c r="D417" s="231"/>
      <c r="E417" s="222"/>
    </row>
    <row r="418" spans="1:5" ht="18">
      <c r="A418" s="298" t="s">
        <v>1084</v>
      </c>
      <c r="B418" s="300" t="s">
        <v>1085</v>
      </c>
      <c r="C418" s="220" t="s">
        <v>1001</v>
      </c>
      <c r="D418" s="232"/>
      <c r="E418" s="222"/>
    </row>
    <row r="419" spans="1:5" ht="18">
      <c r="A419" s="298" t="s">
        <v>1086</v>
      </c>
      <c r="B419" s="299" t="s">
        <v>1087</v>
      </c>
      <c r="C419" s="220" t="s">
        <v>1001</v>
      </c>
      <c r="D419" s="232"/>
      <c r="E419" s="222"/>
    </row>
    <row r="420" spans="1:5" ht="18">
      <c r="A420" s="298" t="s">
        <v>1088</v>
      </c>
      <c r="B420" s="299" t="s">
        <v>1089</v>
      </c>
      <c r="C420" s="220" t="s">
        <v>1001</v>
      </c>
      <c r="D420" s="232"/>
      <c r="E420" s="222"/>
    </row>
    <row r="421" spans="1:5" ht="18">
      <c r="A421" s="298" t="s">
        <v>1090</v>
      </c>
      <c r="B421" s="299" t="s">
        <v>1091</v>
      </c>
      <c r="C421" s="220" t="s">
        <v>1001</v>
      </c>
      <c r="D421" s="232"/>
      <c r="E421" s="222"/>
    </row>
    <row r="422" spans="1:5" ht="18">
      <c r="A422" s="298" t="s">
        <v>1092</v>
      </c>
      <c r="B422" s="299" t="s">
        <v>1093</v>
      </c>
      <c r="C422" s="220" t="s">
        <v>1001</v>
      </c>
      <c r="D422" s="232"/>
      <c r="E422" s="222"/>
    </row>
    <row r="423" spans="1:5" ht="18">
      <c r="A423" s="298" t="s">
        <v>1094</v>
      </c>
      <c r="B423" s="299" t="s">
        <v>1095</v>
      </c>
      <c r="C423" s="220" t="s">
        <v>1001</v>
      </c>
      <c r="D423" s="232"/>
      <c r="E423" s="222"/>
    </row>
    <row r="424" spans="1:5" ht="18">
      <c r="A424" s="298" t="s">
        <v>1096</v>
      </c>
      <c r="B424" s="299" t="s">
        <v>1097</v>
      </c>
      <c r="C424" s="220" t="s">
        <v>1001</v>
      </c>
      <c r="D424" s="232"/>
      <c r="E424" s="222"/>
    </row>
    <row r="425" spans="1:5" ht="18">
      <c r="A425" s="298" t="s">
        <v>1098</v>
      </c>
      <c r="B425" s="299" t="s">
        <v>1099</v>
      </c>
      <c r="C425" s="220" t="s">
        <v>1001</v>
      </c>
      <c r="D425" s="232"/>
      <c r="E425" s="222"/>
    </row>
    <row r="426" spans="1:5" ht="18">
      <c r="A426" s="298" t="s">
        <v>1100</v>
      </c>
      <c r="B426" s="299" t="s">
        <v>1101</v>
      </c>
      <c r="C426" s="220" t="s">
        <v>1001</v>
      </c>
      <c r="D426" s="232"/>
      <c r="E426" s="222"/>
    </row>
    <row r="427" spans="1:5" ht="18">
      <c r="A427" s="298" t="s">
        <v>1102</v>
      </c>
      <c r="B427" s="299" t="s">
        <v>1103</v>
      </c>
      <c r="C427" s="220" t="s">
        <v>1001</v>
      </c>
      <c r="D427" s="232"/>
      <c r="E427" s="222"/>
    </row>
    <row r="428" spans="1:5" ht="18">
      <c r="A428" s="298" t="s">
        <v>1104</v>
      </c>
      <c r="B428" s="299" t="s">
        <v>1105</v>
      </c>
      <c r="C428" s="220" t="s">
        <v>1001</v>
      </c>
      <c r="D428" s="232"/>
      <c r="E428" s="222"/>
    </row>
    <row r="429" spans="1:5" ht="18.75" thickBot="1">
      <c r="A429" s="302" t="s">
        <v>1106</v>
      </c>
      <c r="B429" s="303" t="s">
        <v>1107</v>
      </c>
      <c r="C429" s="220" t="s">
        <v>1001</v>
      </c>
      <c r="D429" s="232"/>
      <c r="E429" s="222"/>
    </row>
    <row r="430" spans="1:5" ht="18">
      <c r="A430" s="296" t="s">
        <v>1108</v>
      </c>
      <c r="B430" s="297" t="s">
        <v>1109</v>
      </c>
      <c r="C430" s="220" t="s">
        <v>1001</v>
      </c>
      <c r="D430" s="232"/>
      <c r="E430" s="222"/>
    </row>
    <row r="431" spans="1:5" ht="18">
      <c r="A431" s="298" t="s">
        <v>1110</v>
      </c>
      <c r="B431" s="299" t="s">
        <v>1111</v>
      </c>
      <c r="C431" s="220" t="s">
        <v>1001</v>
      </c>
      <c r="D431" s="232"/>
      <c r="E431" s="222"/>
    </row>
    <row r="432" spans="1:5" ht="18">
      <c r="A432" s="298" t="s">
        <v>1112</v>
      </c>
      <c r="B432" s="299" t="s">
        <v>1113</v>
      </c>
      <c r="C432" s="220" t="s">
        <v>1001</v>
      </c>
      <c r="D432" s="232"/>
      <c r="E432" s="222"/>
    </row>
    <row r="433" spans="1:5" ht="18">
      <c r="A433" s="298" t="s">
        <v>1114</v>
      </c>
      <c r="B433" s="299" t="s">
        <v>1115</v>
      </c>
      <c r="C433" s="220" t="s">
        <v>1001</v>
      </c>
      <c r="D433" s="232"/>
      <c r="E433" s="222"/>
    </row>
    <row r="434" spans="1:5" ht="18">
      <c r="A434" s="298" t="s">
        <v>1116</v>
      </c>
      <c r="B434" s="300" t="s">
        <v>1117</v>
      </c>
      <c r="C434" s="220" t="s">
        <v>1001</v>
      </c>
      <c r="D434" s="232"/>
      <c r="E434" s="222"/>
    </row>
    <row r="435" spans="1:5" ht="18">
      <c r="A435" s="298" t="s">
        <v>1118</v>
      </c>
      <c r="B435" s="299" t="s">
        <v>1119</v>
      </c>
      <c r="C435" s="220" t="s">
        <v>1001</v>
      </c>
      <c r="D435" s="232"/>
      <c r="E435" s="222"/>
    </row>
    <row r="436" spans="1:5" ht="18">
      <c r="A436" s="298" t="s">
        <v>1120</v>
      </c>
      <c r="B436" s="299" t="s">
        <v>1121</v>
      </c>
      <c r="C436" s="220" t="s">
        <v>1001</v>
      </c>
      <c r="D436" s="232"/>
      <c r="E436" s="222"/>
    </row>
    <row r="437" spans="1:5" ht="18">
      <c r="A437" s="298" t="s">
        <v>1122</v>
      </c>
      <c r="B437" s="299" t="s">
        <v>1123</v>
      </c>
      <c r="C437" s="220" t="s">
        <v>1001</v>
      </c>
      <c r="D437" s="232"/>
      <c r="E437" s="222"/>
    </row>
    <row r="438" spans="1:5" ht="18">
      <c r="A438" s="298" t="s">
        <v>1124</v>
      </c>
      <c r="B438" s="299" t="s">
        <v>1125</v>
      </c>
      <c r="C438" s="220" t="s">
        <v>1001</v>
      </c>
      <c r="D438" s="232"/>
      <c r="E438" s="222"/>
    </row>
    <row r="439" spans="1:5" ht="18">
      <c r="A439" s="298" t="s">
        <v>1126</v>
      </c>
      <c r="B439" s="299" t="s">
        <v>1127</v>
      </c>
      <c r="C439" s="220" t="s">
        <v>1001</v>
      </c>
      <c r="D439" s="232"/>
      <c r="E439" s="222"/>
    </row>
    <row r="440" spans="1:5" ht="18">
      <c r="A440" s="298" t="s">
        <v>1128</v>
      </c>
      <c r="B440" s="299" t="s">
        <v>1129</v>
      </c>
      <c r="C440" s="220" t="s">
        <v>1001</v>
      </c>
      <c r="D440" s="232"/>
      <c r="E440" s="222"/>
    </row>
    <row r="441" spans="1:5" ht="18.75" thickBot="1">
      <c r="A441" s="302" t="s">
        <v>1130</v>
      </c>
      <c r="B441" s="303" t="s">
        <v>1131</v>
      </c>
      <c r="C441" s="220" t="s">
        <v>1001</v>
      </c>
      <c r="D441" s="232"/>
      <c r="E441" s="222"/>
    </row>
    <row r="442" spans="1:5" ht="18">
      <c r="A442" s="296" t="s">
        <v>1132</v>
      </c>
      <c r="B442" s="304" t="s">
        <v>1133</v>
      </c>
      <c r="C442" s="220" t="s">
        <v>1001</v>
      </c>
      <c r="D442" s="232"/>
      <c r="E442" s="222"/>
    </row>
    <row r="443" spans="1:5" ht="18">
      <c r="A443" s="298" t="s">
        <v>1134</v>
      </c>
      <c r="B443" s="299" t="s">
        <v>1135</v>
      </c>
      <c r="C443" s="220" t="s">
        <v>1001</v>
      </c>
      <c r="D443" s="232"/>
      <c r="E443" s="222"/>
    </row>
    <row r="444" spans="1:5" ht="18">
      <c r="A444" s="298" t="s">
        <v>1136</v>
      </c>
      <c r="B444" s="299" t="s">
        <v>1137</v>
      </c>
      <c r="C444" s="220" t="s">
        <v>1001</v>
      </c>
      <c r="D444" s="232"/>
      <c r="E444" s="222"/>
    </row>
    <row r="445" spans="1:5" ht="18">
      <c r="A445" s="298" t="s">
        <v>1138</v>
      </c>
      <c r="B445" s="299" t="s">
        <v>0</v>
      </c>
      <c r="C445" s="220" t="s">
        <v>1001</v>
      </c>
      <c r="D445" s="232"/>
      <c r="E445" s="222"/>
    </row>
    <row r="446" spans="1:5" ht="18">
      <c r="A446" s="298" t="s">
        <v>1</v>
      </c>
      <c r="B446" s="299" t="s">
        <v>2</v>
      </c>
      <c r="C446" s="220" t="s">
        <v>1001</v>
      </c>
      <c r="D446" s="232"/>
      <c r="E446" s="222"/>
    </row>
    <row r="447" spans="1:5" ht="18">
      <c r="A447" s="298" t="s">
        <v>3</v>
      </c>
      <c r="B447" s="299" t="s">
        <v>4</v>
      </c>
      <c r="C447" s="220" t="s">
        <v>1001</v>
      </c>
      <c r="D447" s="232"/>
      <c r="E447" s="222"/>
    </row>
    <row r="448" spans="1:5" ht="18">
      <c r="A448" s="298" t="s">
        <v>5</v>
      </c>
      <c r="B448" s="299" t="s">
        <v>6</v>
      </c>
      <c r="C448" s="220" t="s">
        <v>1001</v>
      </c>
      <c r="D448" s="232"/>
      <c r="E448" s="222"/>
    </row>
    <row r="449" spans="1:5" ht="18">
      <c r="A449" s="298" t="s">
        <v>7</v>
      </c>
      <c r="B449" s="299" t="s">
        <v>8</v>
      </c>
      <c r="C449" s="220" t="s">
        <v>1001</v>
      </c>
      <c r="D449" s="232"/>
      <c r="E449" s="222"/>
    </row>
    <row r="450" spans="1:5" ht="18">
      <c r="A450" s="298" t="s">
        <v>9</v>
      </c>
      <c r="B450" s="299" t="s">
        <v>10</v>
      </c>
      <c r="C450" s="220" t="s">
        <v>1001</v>
      </c>
      <c r="D450" s="232"/>
      <c r="E450" s="222"/>
    </row>
    <row r="451" spans="1:5" ht="18.75" thickBot="1">
      <c r="A451" s="302" t="s">
        <v>11</v>
      </c>
      <c r="B451" s="303" t="s">
        <v>12</v>
      </c>
      <c r="C451" s="220" t="s">
        <v>1001</v>
      </c>
      <c r="D451" s="232"/>
      <c r="E451" s="222"/>
    </row>
    <row r="452" spans="1:5" ht="18">
      <c r="A452" s="296" t="s">
        <v>13</v>
      </c>
      <c r="B452" s="297" t="s">
        <v>14</v>
      </c>
      <c r="C452" s="220" t="s">
        <v>1001</v>
      </c>
      <c r="D452" s="232"/>
      <c r="E452" s="222"/>
    </row>
    <row r="453" spans="1:5" ht="18">
      <c r="A453" s="298" t="s">
        <v>15</v>
      </c>
      <c r="B453" s="299" t="s">
        <v>16</v>
      </c>
      <c r="C453" s="220" t="s">
        <v>1001</v>
      </c>
      <c r="D453" s="232"/>
      <c r="E453" s="222"/>
    </row>
    <row r="454" spans="1:5" ht="18">
      <c r="A454" s="298" t="s">
        <v>17</v>
      </c>
      <c r="B454" s="299" t="s">
        <v>18</v>
      </c>
      <c r="C454" s="220" t="s">
        <v>1001</v>
      </c>
      <c r="D454" s="232"/>
      <c r="E454" s="222"/>
    </row>
    <row r="455" spans="1:5" ht="18">
      <c r="A455" s="298" t="s">
        <v>19</v>
      </c>
      <c r="B455" s="300" t="s">
        <v>20</v>
      </c>
      <c r="C455" s="220" t="s">
        <v>1001</v>
      </c>
      <c r="D455" s="232"/>
      <c r="E455" s="222"/>
    </row>
    <row r="456" spans="1:5" ht="18">
      <c r="A456" s="298" t="s">
        <v>21</v>
      </c>
      <c r="B456" s="299" t="s">
        <v>22</v>
      </c>
      <c r="C456" s="220" t="s">
        <v>1001</v>
      </c>
      <c r="D456" s="232"/>
      <c r="E456" s="222"/>
    </row>
    <row r="457" spans="1:5" ht="18">
      <c r="A457" s="298" t="s">
        <v>23</v>
      </c>
      <c r="B457" s="299" t="s">
        <v>24</v>
      </c>
      <c r="C457" s="220" t="s">
        <v>1001</v>
      </c>
      <c r="D457" s="232"/>
      <c r="E457" s="222"/>
    </row>
    <row r="458" spans="1:5" ht="18">
      <c r="A458" s="298" t="s">
        <v>25</v>
      </c>
      <c r="B458" s="299" t="s">
        <v>26</v>
      </c>
      <c r="C458" s="220" t="s">
        <v>1001</v>
      </c>
      <c r="D458" s="232"/>
      <c r="E458" s="222"/>
    </row>
    <row r="459" spans="1:5" ht="18">
      <c r="A459" s="298" t="s">
        <v>27</v>
      </c>
      <c r="B459" s="299" t="s">
        <v>28</v>
      </c>
      <c r="C459" s="220" t="s">
        <v>1001</v>
      </c>
      <c r="D459" s="232"/>
      <c r="E459" s="222"/>
    </row>
    <row r="460" spans="1:5" ht="18">
      <c r="A460" s="298" t="s">
        <v>29</v>
      </c>
      <c r="B460" s="299" t="s">
        <v>30</v>
      </c>
      <c r="C460" s="220" t="s">
        <v>1001</v>
      </c>
      <c r="D460" s="232"/>
      <c r="E460" s="222"/>
    </row>
    <row r="461" spans="1:5" ht="18">
      <c r="A461" s="298" t="s">
        <v>31</v>
      </c>
      <c r="B461" s="299" t="s">
        <v>32</v>
      </c>
      <c r="C461" s="220" t="s">
        <v>1001</v>
      </c>
      <c r="D461" s="232"/>
      <c r="E461" s="222"/>
    </row>
    <row r="462" spans="1:5" ht="18.75" thickBot="1">
      <c r="A462" s="302" t="s">
        <v>33</v>
      </c>
      <c r="B462" s="303" t="s">
        <v>34</v>
      </c>
      <c r="C462" s="220" t="s">
        <v>1001</v>
      </c>
      <c r="D462" s="232"/>
      <c r="E462" s="222"/>
    </row>
    <row r="463" spans="1:5" ht="18">
      <c r="A463" s="296" t="s">
        <v>35</v>
      </c>
      <c r="B463" s="297" t="s">
        <v>36</v>
      </c>
      <c r="C463" s="220" t="s">
        <v>1001</v>
      </c>
      <c r="D463" s="232"/>
      <c r="E463" s="222"/>
    </row>
    <row r="464" spans="1:5" ht="18">
      <c r="A464" s="298" t="s">
        <v>37</v>
      </c>
      <c r="B464" s="299" t="s">
        <v>38</v>
      </c>
      <c r="C464" s="220" t="s">
        <v>1001</v>
      </c>
      <c r="D464" s="232"/>
      <c r="E464" s="222"/>
    </row>
    <row r="465" spans="1:5" ht="18">
      <c r="A465" s="298" t="s">
        <v>39</v>
      </c>
      <c r="B465" s="300" t="s">
        <v>40</v>
      </c>
      <c r="C465" s="220" t="s">
        <v>1001</v>
      </c>
      <c r="D465" s="232"/>
      <c r="E465" s="222"/>
    </row>
    <row r="466" spans="1:5" ht="18">
      <c r="A466" s="298" t="s">
        <v>41</v>
      </c>
      <c r="B466" s="299" t="s">
        <v>42</v>
      </c>
      <c r="C466" s="220" t="s">
        <v>1001</v>
      </c>
      <c r="D466" s="232"/>
      <c r="E466" s="222"/>
    </row>
    <row r="467" spans="1:5" ht="18">
      <c r="A467" s="298" t="s">
        <v>43</v>
      </c>
      <c r="B467" s="299" t="s">
        <v>44</v>
      </c>
      <c r="C467" s="220" t="s">
        <v>1001</v>
      </c>
      <c r="D467" s="232"/>
      <c r="E467" s="222"/>
    </row>
    <row r="468" spans="1:5" ht="18">
      <c r="A468" s="298" t="s">
        <v>45</v>
      </c>
      <c r="B468" s="299" t="s">
        <v>46</v>
      </c>
      <c r="C468" s="220" t="s">
        <v>1001</v>
      </c>
      <c r="D468" s="232"/>
      <c r="E468" s="222"/>
    </row>
    <row r="469" spans="1:5" ht="18">
      <c r="A469" s="298" t="s">
        <v>47</v>
      </c>
      <c r="B469" s="299" t="s">
        <v>48</v>
      </c>
      <c r="C469" s="220" t="s">
        <v>1001</v>
      </c>
      <c r="D469" s="232"/>
      <c r="E469" s="222"/>
    </row>
    <row r="470" spans="1:5" ht="18">
      <c r="A470" s="298" t="s">
        <v>49</v>
      </c>
      <c r="B470" s="299" t="s">
        <v>50</v>
      </c>
      <c r="C470" s="220" t="s">
        <v>1001</v>
      </c>
      <c r="D470" s="232"/>
      <c r="E470" s="222"/>
    </row>
    <row r="471" spans="1:5" ht="18">
      <c r="A471" s="298" t="s">
        <v>51</v>
      </c>
      <c r="B471" s="299" t="s">
        <v>52</v>
      </c>
      <c r="C471" s="220" t="s">
        <v>1001</v>
      </c>
      <c r="D471" s="232"/>
      <c r="E471" s="222"/>
    </row>
    <row r="472" spans="1:5" ht="18.75" thickBot="1">
      <c r="A472" s="302" t="s">
        <v>53</v>
      </c>
      <c r="B472" s="303" t="s">
        <v>54</v>
      </c>
      <c r="C472" s="220" t="s">
        <v>1001</v>
      </c>
      <c r="D472" s="232"/>
      <c r="E472" s="222"/>
    </row>
    <row r="473" spans="1:5" ht="18">
      <c r="A473" s="296" t="s">
        <v>55</v>
      </c>
      <c r="B473" s="304" t="s">
        <v>56</v>
      </c>
      <c r="C473" s="220" t="s">
        <v>1001</v>
      </c>
      <c r="D473" s="232"/>
      <c r="E473" s="222"/>
    </row>
    <row r="474" spans="1:5" ht="18">
      <c r="A474" s="298" t="s">
        <v>57</v>
      </c>
      <c r="B474" s="299" t="s">
        <v>58</v>
      </c>
      <c r="C474" s="220" t="s">
        <v>1001</v>
      </c>
      <c r="D474" s="232"/>
      <c r="E474" s="222"/>
    </row>
    <row r="475" spans="1:5" ht="18">
      <c r="A475" s="298" t="s">
        <v>59</v>
      </c>
      <c r="B475" s="299" t="s">
        <v>60</v>
      </c>
      <c r="C475" s="220" t="s">
        <v>1001</v>
      </c>
      <c r="D475" s="232"/>
      <c r="E475" s="222"/>
    </row>
    <row r="476" spans="1:5" ht="18.75" thickBot="1">
      <c r="A476" s="302" t="s">
        <v>61</v>
      </c>
      <c r="B476" s="303" t="s">
        <v>62</v>
      </c>
      <c r="C476" s="220" t="s">
        <v>1001</v>
      </c>
      <c r="D476" s="232"/>
      <c r="E476" s="222"/>
    </row>
    <row r="477" spans="1:5" ht="18">
      <c r="A477" s="296" t="s">
        <v>63</v>
      </c>
      <c r="B477" s="297" t="s">
        <v>64</v>
      </c>
      <c r="C477" s="220" t="s">
        <v>1001</v>
      </c>
      <c r="D477" s="232"/>
      <c r="E477" s="222"/>
    </row>
    <row r="478" spans="1:5" ht="18">
      <c r="A478" s="298" t="s">
        <v>65</v>
      </c>
      <c r="B478" s="299" t="s">
        <v>66</v>
      </c>
      <c r="C478" s="220" t="s">
        <v>1001</v>
      </c>
      <c r="D478" s="232"/>
      <c r="E478" s="222"/>
    </row>
    <row r="479" spans="1:5" ht="18">
      <c r="A479" s="298" t="s">
        <v>67</v>
      </c>
      <c r="B479" s="300" t="s">
        <v>68</v>
      </c>
      <c r="C479" s="220" t="s">
        <v>1001</v>
      </c>
      <c r="D479" s="232"/>
      <c r="E479" s="222"/>
    </row>
    <row r="480" spans="1:5" ht="18">
      <c r="A480" s="298" t="s">
        <v>69</v>
      </c>
      <c r="B480" s="299" t="s">
        <v>70</v>
      </c>
      <c r="C480" s="220" t="s">
        <v>1001</v>
      </c>
      <c r="D480" s="232"/>
      <c r="E480" s="222"/>
    </row>
    <row r="481" spans="1:5" ht="18">
      <c r="A481" s="298" t="s">
        <v>71</v>
      </c>
      <c r="B481" s="299" t="s">
        <v>72</v>
      </c>
      <c r="C481" s="220" t="s">
        <v>1001</v>
      </c>
      <c r="D481" s="232"/>
      <c r="E481" s="222"/>
    </row>
    <row r="482" spans="1:5" ht="18">
      <c r="A482" s="298" t="s">
        <v>73</v>
      </c>
      <c r="B482" s="299" t="s">
        <v>74</v>
      </c>
      <c r="C482" s="220" t="s">
        <v>1001</v>
      </c>
      <c r="D482" s="232"/>
      <c r="E482" s="222"/>
    </row>
    <row r="483" spans="1:5" ht="18">
      <c r="A483" s="298" t="s">
        <v>75</v>
      </c>
      <c r="B483" s="299" t="s">
        <v>76</v>
      </c>
      <c r="C483" s="220" t="s">
        <v>1001</v>
      </c>
      <c r="D483" s="232"/>
      <c r="E483" s="222"/>
    </row>
    <row r="484" spans="1:5" ht="18.75" thickBot="1">
      <c r="A484" s="302" t="s">
        <v>77</v>
      </c>
      <c r="B484" s="303" t="s">
        <v>78</v>
      </c>
      <c r="C484" s="220" t="s">
        <v>1001</v>
      </c>
      <c r="D484" s="232"/>
      <c r="E484" s="222"/>
    </row>
    <row r="485" spans="1:5" ht="18">
      <c r="A485" s="296" t="s">
        <v>79</v>
      </c>
      <c r="B485" s="297" t="s">
        <v>80</v>
      </c>
      <c r="C485" s="220" t="s">
        <v>1001</v>
      </c>
      <c r="D485" s="232"/>
      <c r="E485" s="222"/>
    </row>
    <row r="486" spans="1:5" ht="18">
      <c r="A486" s="298" t="s">
        <v>81</v>
      </c>
      <c r="B486" s="299" t="s">
        <v>82</v>
      </c>
      <c r="C486" s="220" t="s">
        <v>1001</v>
      </c>
      <c r="D486" s="232"/>
      <c r="E486" s="222"/>
    </row>
    <row r="487" spans="1:5" ht="18">
      <c r="A487" s="298" t="s">
        <v>83</v>
      </c>
      <c r="B487" s="299" t="s">
        <v>84</v>
      </c>
      <c r="C487" s="220" t="s">
        <v>1001</v>
      </c>
      <c r="D487" s="232"/>
      <c r="E487" s="222"/>
    </row>
    <row r="488" spans="1:5" ht="18">
      <c r="A488" s="298" t="s">
        <v>85</v>
      </c>
      <c r="B488" s="299" t="s">
        <v>86</v>
      </c>
      <c r="C488" s="220" t="s">
        <v>1001</v>
      </c>
      <c r="D488" s="232"/>
      <c r="E488" s="222"/>
    </row>
    <row r="489" spans="1:5" ht="18">
      <c r="A489" s="298" t="s">
        <v>87</v>
      </c>
      <c r="B489" s="300" t="s">
        <v>88</v>
      </c>
      <c r="C489" s="220" t="s">
        <v>1001</v>
      </c>
      <c r="D489" s="232"/>
      <c r="E489" s="222"/>
    </row>
    <row r="490" spans="1:5" ht="18">
      <c r="A490" s="298" t="s">
        <v>89</v>
      </c>
      <c r="B490" s="299" t="s">
        <v>90</v>
      </c>
      <c r="C490" s="220" t="s">
        <v>1001</v>
      </c>
      <c r="D490" s="232"/>
      <c r="E490" s="222"/>
    </row>
    <row r="491" spans="1:5" ht="18.75" thickBot="1">
      <c r="A491" s="302" t="s">
        <v>1831</v>
      </c>
      <c r="B491" s="303" t="s">
        <v>1832</v>
      </c>
      <c r="C491" s="220" t="s">
        <v>1001</v>
      </c>
      <c r="D491" s="232"/>
      <c r="E491" s="222"/>
    </row>
    <row r="492" spans="1:5" ht="18">
      <c r="A492" s="296" t="s">
        <v>1833</v>
      </c>
      <c r="B492" s="297" t="s">
        <v>1834</v>
      </c>
      <c r="C492" s="220" t="s">
        <v>1001</v>
      </c>
      <c r="D492" s="232"/>
      <c r="E492" s="222"/>
    </row>
    <row r="493" spans="1:5" ht="18">
      <c r="A493" s="298" t="s">
        <v>1835</v>
      </c>
      <c r="B493" s="299" t="s">
        <v>1836</v>
      </c>
      <c r="C493" s="220" t="s">
        <v>1001</v>
      </c>
      <c r="D493" s="232"/>
      <c r="E493" s="222"/>
    </row>
    <row r="494" spans="1:5" ht="18">
      <c r="A494" s="298" t="s">
        <v>1837</v>
      </c>
      <c r="B494" s="299" t="s">
        <v>1838</v>
      </c>
      <c r="C494" s="220" t="s">
        <v>1001</v>
      </c>
      <c r="D494" s="232"/>
      <c r="E494" s="222"/>
    </row>
    <row r="495" spans="1:5" ht="18">
      <c r="A495" s="298" t="s">
        <v>1839</v>
      </c>
      <c r="B495" s="299" t="s">
        <v>1840</v>
      </c>
      <c r="C495" s="220" t="s">
        <v>1001</v>
      </c>
      <c r="D495" s="232"/>
      <c r="E495" s="222"/>
    </row>
    <row r="496" spans="1:5" ht="18">
      <c r="A496" s="298" t="s">
        <v>1841</v>
      </c>
      <c r="B496" s="300" t="s">
        <v>1842</v>
      </c>
      <c r="C496" s="220" t="s">
        <v>1001</v>
      </c>
      <c r="D496" s="232"/>
      <c r="E496" s="222"/>
    </row>
    <row r="497" spans="1:5" ht="18">
      <c r="A497" s="298" t="s">
        <v>1843</v>
      </c>
      <c r="B497" s="299" t="s">
        <v>1844</v>
      </c>
      <c r="C497" s="220" t="s">
        <v>1001</v>
      </c>
      <c r="D497" s="232"/>
      <c r="E497" s="222"/>
    </row>
    <row r="498" spans="1:5" ht="18">
      <c r="A498" s="298" t="s">
        <v>1845</v>
      </c>
      <c r="B498" s="299" t="s">
        <v>1846</v>
      </c>
      <c r="C498" s="220" t="s">
        <v>1001</v>
      </c>
      <c r="D498" s="232"/>
      <c r="E498" s="222"/>
    </row>
    <row r="499" spans="1:5" ht="18">
      <c r="A499" s="298" t="s">
        <v>1847</v>
      </c>
      <c r="B499" s="299" t="s">
        <v>1848</v>
      </c>
      <c r="C499" s="220" t="s">
        <v>1001</v>
      </c>
      <c r="D499" s="232"/>
      <c r="E499" s="222"/>
    </row>
    <row r="500" spans="1:5" ht="18.75" thickBot="1">
      <c r="A500" s="302" t="s">
        <v>1849</v>
      </c>
      <c r="B500" s="303" t="s">
        <v>1850</v>
      </c>
      <c r="C500" s="220" t="s">
        <v>1001</v>
      </c>
      <c r="D500" s="232"/>
      <c r="E500" s="222"/>
    </row>
    <row r="501" spans="1:5" ht="18">
      <c r="A501" s="296" t="s">
        <v>1851</v>
      </c>
      <c r="B501" s="297" t="s">
        <v>1852</v>
      </c>
      <c r="C501" s="220" t="s">
        <v>1001</v>
      </c>
      <c r="D501" s="232"/>
      <c r="E501" s="222"/>
    </row>
    <row r="502" spans="1:5" ht="18">
      <c r="A502" s="298" t="s">
        <v>1853</v>
      </c>
      <c r="B502" s="299" t="s">
        <v>1854</v>
      </c>
      <c r="C502" s="220" t="s">
        <v>1001</v>
      </c>
      <c r="D502" s="232"/>
      <c r="E502" s="222"/>
    </row>
    <row r="503" spans="1:5" ht="18">
      <c r="A503" s="298" t="s">
        <v>1855</v>
      </c>
      <c r="B503" s="300" t="s">
        <v>1856</v>
      </c>
      <c r="C503" s="220" t="s">
        <v>1001</v>
      </c>
      <c r="D503" s="232"/>
      <c r="E503" s="222"/>
    </row>
    <row r="504" spans="1:5" ht="18">
      <c r="A504" s="298" t="s">
        <v>1857</v>
      </c>
      <c r="B504" s="299" t="s">
        <v>1858</v>
      </c>
      <c r="C504" s="220" t="s">
        <v>1001</v>
      </c>
      <c r="D504" s="232"/>
      <c r="E504" s="222"/>
    </row>
    <row r="505" spans="1:5" ht="18">
      <c r="A505" s="298" t="s">
        <v>1859</v>
      </c>
      <c r="B505" s="299" t="s">
        <v>1860</v>
      </c>
      <c r="C505" s="220" t="s">
        <v>1001</v>
      </c>
      <c r="D505" s="232"/>
      <c r="E505" s="222"/>
    </row>
    <row r="506" spans="1:5" ht="18">
      <c r="A506" s="298" t="s">
        <v>1861</v>
      </c>
      <c r="B506" s="299" t="s">
        <v>1862</v>
      </c>
      <c r="C506" s="220" t="s">
        <v>1001</v>
      </c>
      <c r="D506" s="232"/>
      <c r="E506" s="222"/>
    </row>
    <row r="507" spans="1:5" ht="18">
      <c r="A507" s="298" t="s">
        <v>1863</v>
      </c>
      <c r="B507" s="299" t="s">
        <v>1864</v>
      </c>
      <c r="C507" s="220" t="s">
        <v>1001</v>
      </c>
      <c r="D507" s="232"/>
      <c r="E507" s="222"/>
    </row>
    <row r="508" spans="1:5" ht="18.75" thickBot="1">
      <c r="A508" s="302" t="s">
        <v>1865</v>
      </c>
      <c r="B508" s="303" t="s">
        <v>1866</v>
      </c>
      <c r="C508" s="220" t="s">
        <v>1001</v>
      </c>
      <c r="D508" s="232"/>
      <c r="E508" s="222"/>
    </row>
    <row r="509" spans="1:5" ht="18">
      <c r="A509" s="296" t="s">
        <v>1867</v>
      </c>
      <c r="B509" s="297" t="s">
        <v>1868</v>
      </c>
      <c r="C509" s="220" t="s">
        <v>1001</v>
      </c>
      <c r="D509" s="232"/>
      <c r="E509" s="222"/>
    </row>
    <row r="510" spans="1:5" ht="18">
      <c r="A510" s="298" t="s">
        <v>1869</v>
      </c>
      <c r="B510" s="299" t="s">
        <v>1870</v>
      </c>
      <c r="C510" s="220" t="s">
        <v>1001</v>
      </c>
      <c r="D510" s="232"/>
      <c r="E510" s="222"/>
    </row>
    <row r="511" spans="1:5" ht="18">
      <c r="A511" s="298" t="s">
        <v>1871</v>
      </c>
      <c r="B511" s="299" t="s">
        <v>1872</v>
      </c>
      <c r="C511" s="220" t="s">
        <v>1001</v>
      </c>
      <c r="D511" s="232"/>
      <c r="E511" s="222"/>
    </row>
    <row r="512" spans="1:5" ht="18">
      <c r="A512" s="298" t="s">
        <v>1873</v>
      </c>
      <c r="B512" s="299" t="s">
        <v>1874</v>
      </c>
      <c r="C512" s="220" t="s">
        <v>1001</v>
      </c>
      <c r="D512" s="232"/>
      <c r="E512" s="222"/>
    </row>
    <row r="513" spans="1:5" ht="18">
      <c r="A513" s="298" t="s">
        <v>1875</v>
      </c>
      <c r="B513" s="299" t="s">
        <v>1876</v>
      </c>
      <c r="C513" s="220" t="s">
        <v>1001</v>
      </c>
      <c r="D513" s="232"/>
      <c r="E513" s="222"/>
    </row>
    <row r="514" spans="1:5" ht="18">
      <c r="A514" s="298" t="s">
        <v>1877</v>
      </c>
      <c r="B514" s="299" t="s">
        <v>1878</v>
      </c>
      <c r="C514" s="220" t="s">
        <v>1001</v>
      </c>
      <c r="D514" s="232"/>
      <c r="E514" s="222"/>
    </row>
    <row r="515" spans="1:5" ht="18">
      <c r="A515" s="298" t="s">
        <v>1879</v>
      </c>
      <c r="B515" s="299" t="s">
        <v>1880</v>
      </c>
      <c r="C515" s="220" t="s">
        <v>1001</v>
      </c>
      <c r="D515" s="232"/>
      <c r="E515" s="222"/>
    </row>
    <row r="516" spans="1:5" ht="18">
      <c r="A516" s="298" t="s">
        <v>1881</v>
      </c>
      <c r="B516" s="299" t="s">
        <v>1882</v>
      </c>
      <c r="C516" s="220" t="s">
        <v>1001</v>
      </c>
      <c r="D516" s="232"/>
      <c r="E516" s="222"/>
    </row>
    <row r="517" spans="1:5" ht="18">
      <c r="A517" s="298" t="s">
        <v>1883</v>
      </c>
      <c r="B517" s="300" t="s">
        <v>1884</v>
      </c>
      <c r="C517" s="220" t="s">
        <v>1001</v>
      </c>
      <c r="D517" s="232"/>
      <c r="E517" s="222"/>
    </row>
    <row r="518" spans="1:5" ht="18">
      <c r="A518" s="298" t="s">
        <v>1885</v>
      </c>
      <c r="B518" s="299" t="s">
        <v>1886</v>
      </c>
      <c r="C518" s="220" t="s">
        <v>1001</v>
      </c>
      <c r="D518" s="232"/>
      <c r="E518" s="222"/>
    </row>
    <row r="519" spans="1:5" ht="18.75" thickBot="1">
      <c r="A519" s="302" t="s">
        <v>1887</v>
      </c>
      <c r="B519" s="303" t="s">
        <v>1888</v>
      </c>
      <c r="C519" s="220" t="s">
        <v>1001</v>
      </c>
      <c r="D519" s="232"/>
      <c r="E519" s="222"/>
    </row>
    <row r="520" spans="1:5" ht="18">
      <c r="A520" s="296" t="s">
        <v>1889</v>
      </c>
      <c r="B520" s="297" t="s">
        <v>1890</v>
      </c>
      <c r="C520" s="220" t="s">
        <v>1001</v>
      </c>
      <c r="D520" s="232"/>
      <c r="E520" s="222"/>
    </row>
    <row r="521" spans="1:5" ht="18">
      <c r="A521" s="298" t="s">
        <v>1891</v>
      </c>
      <c r="B521" s="299" t="s">
        <v>1892</v>
      </c>
      <c r="C521" s="220" t="s">
        <v>1001</v>
      </c>
      <c r="D521" s="232"/>
      <c r="E521" s="222"/>
    </row>
    <row r="522" spans="1:5" ht="18">
      <c r="A522" s="298" t="s">
        <v>1893</v>
      </c>
      <c r="B522" s="299" t="s">
        <v>1894</v>
      </c>
      <c r="C522" s="220" t="s">
        <v>1001</v>
      </c>
      <c r="D522" s="232"/>
      <c r="E522" s="222"/>
    </row>
    <row r="523" spans="1:5" ht="18">
      <c r="A523" s="298" t="s">
        <v>1895</v>
      </c>
      <c r="B523" s="299" t="s">
        <v>1896</v>
      </c>
      <c r="C523" s="220" t="s">
        <v>1001</v>
      </c>
      <c r="D523" s="232"/>
      <c r="E523" s="222"/>
    </row>
    <row r="524" spans="1:5" ht="18">
      <c r="A524" s="298" t="s">
        <v>1897</v>
      </c>
      <c r="B524" s="299" t="s">
        <v>1898</v>
      </c>
      <c r="C524" s="220" t="s">
        <v>1001</v>
      </c>
      <c r="D524" s="232"/>
      <c r="E524" s="222"/>
    </row>
    <row r="525" spans="1:5" ht="18">
      <c r="A525" s="298" t="s">
        <v>1899</v>
      </c>
      <c r="B525" s="300" t="s">
        <v>1900</v>
      </c>
      <c r="C525" s="220" t="s">
        <v>1001</v>
      </c>
      <c r="D525" s="232"/>
      <c r="E525" s="222"/>
    </row>
    <row r="526" spans="1:5" ht="18">
      <c r="A526" s="298" t="s">
        <v>1901</v>
      </c>
      <c r="B526" s="299" t="s">
        <v>1902</v>
      </c>
      <c r="C526" s="220" t="s">
        <v>1001</v>
      </c>
      <c r="D526" s="232"/>
      <c r="E526" s="222"/>
    </row>
    <row r="527" spans="1:5" ht="18">
      <c r="A527" s="298" t="s">
        <v>1903</v>
      </c>
      <c r="B527" s="299" t="s">
        <v>1904</v>
      </c>
      <c r="C527" s="220" t="s">
        <v>1001</v>
      </c>
      <c r="D527" s="232"/>
      <c r="E527" s="222"/>
    </row>
    <row r="528" spans="1:5" ht="18">
      <c r="A528" s="298" t="s">
        <v>1905</v>
      </c>
      <c r="B528" s="299" t="s">
        <v>1906</v>
      </c>
      <c r="C528" s="220" t="s">
        <v>1001</v>
      </c>
      <c r="D528" s="232"/>
      <c r="E528" s="222"/>
    </row>
    <row r="529" spans="1:5" ht="18">
      <c r="A529" s="298" t="s">
        <v>1907</v>
      </c>
      <c r="B529" s="299" t="s">
        <v>1908</v>
      </c>
      <c r="C529" s="220" t="s">
        <v>1001</v>
      </c>
      <c r="D529" s="232"/>
      <c r="E529" s="222"/>
    </row>
    <row r="530" spans="1:5" ht="18">
      <c r="A530" s="1207" t="s">
        <v>1909</v>
      </c>
      <c r="B530" s="1208" t="s">
        <v>1910</v>
      </c>
      <c r="C530" s="220" t="s">
        <v>1001</v>
      </c>
      <c r="D530" s="232"/>
      <c r="E530" s="222"/>
    </row>
    <row r="531" spans="1:5" ht="18.75" thickBot="1">
      <c r="A531" s="302" t="s">
        <v>1336</v>
      </c>
      <c r="B531" s="303" t="s">
        <v>1337</v>
      </c>
      <c r="C531" s="220" t="s">
        <v>1001</v>
      </c>
      <c r="D531" s="232"/>
      <c r="E531" s="222"/>
    </row>
    <row r="532" spans="1:5" ht="18">
      <c r="A532" s="296" t="s">
        <v>1911</v>
      </c>
      <c r="B532" s="297" t="s">
        <v>1912</v>
      </c>
      <c r="C532" s="220" t="s">
        <v>1001</v>
      </c>
      <c r="D532" s="232"/>
      <c r="E532" s="222"/>
    </row>
    <row r="533" spans="1:5" ht="18">
      <c r="A533" s="298" t="s">
        <v>1913</v>
      </c>
      <c r="B533" s="299" t="s">
        <v>1914</v>
      </c>
      <c r="C533" s="220" t="s">
        <v>1001</v>
      </c>
      <c r="D533" s="232"/>
      <c r="E533" s="222"/>
    </row>
    <row r="534" spans="1:5" ht="18">
      <c r="A534" s="298" t="s">
        <v>1915</v>
      </c>
      <c r="B534" s="299" t="s">
        <v>1916</v>
      </c>
      <c r="C534" s="220" t="s">
        <v>1001</v>
      </c>
      <c r="D534" s="232"/>
      <c r="E534" s="222"/>
    </row>
    <row r="535" spans="1:5" ht="18">
      <c r="A535" s="298" t="s">
        <v>1917</v>
      </c>
      <c r="B535" s="300" t="s">
        <v>1918</v>
      </c>
      <c r="C535" s="220" t="s">
        <v>1001</v>
      </c>
      <c r="D535" s="232"/>
      <c r="E535" s="222"/>
    </row>
    <row r="536" spans="1:5" ht="18">
      <c r="A536" s="298" t="s">
        <v>1919</v>
      </c>
      <c r="B536" s="299" t="s">
        <v>1920</v>
      </c>
      <c r="C536" s="220" t="s">
        <v>1001</v>
      </c>
      <c r="D536" s="232"/>
      <c r="E536" s="222"/>
    </row>
    <row r="537" spans="1:5" ht="18.75" thickBot="1">
      <c r="A537" s="302" t="s">
        <v>1921</v>
      </c>
      <c r="B537" s="303" t="s">
        <v>1922</v>
      </c>
      <c r="C537" s="220" t="s">
        <v>1001</v>
      </c>
      <c r="D537" s="232"/>
      <c r="E537" s="222"/>
    </row>
    <row r="538" spans="1:5" ht="18">
      <c r="A538" s="305" t="s">
        <v>1923</v>
      </c>
      <c r="B538" s="306" t="s">
        <v>1924</v>
      </c>
      <c r="C538" s="220" t="s">
        <v>1001</v>
      </c>
      <c r="D538" s="232"/>
      <c r="E538" s="222"/>
    </row>
    <row r="539" spans="1:5" ht="18">
      <c r="A539" s="298" t="s">
        <v>1925</v>
      </c>
      <c r="B539" s="299" t="s">
        <v>1926</v>
      </c>
      <c r="C539" s="220" t="s">
        <v>1001</v>
      </c>
      <c r="D539" s="232"/>
      <c r="E539" s="222"/>
    </row>
    <row r="540" spans="1:5" ht="18">
      <c r="A540" s="298" t="s">
        <v>1927</v>
      </c>
      <c r="B540" s="299" t="s">
        <v>1928</v>
      </c>
      <c r="C540" s="220" t="s">
        <v>1001</v>
      </c>
      <c r="D540" s="232"/>
      <c r="E540" s="222"/>
    </row>
    <row r="541" spans="1:5" ht="18">
      <c r="A541" s="298" t="s">
        <v>1929</v>
      </c>
      <c r="B541" s="299" t="s">
        <v>1930</v>
      </c>
      <c r="C541" s="220" t="s">
        <v>1001</v>
      </c>
      <c r="D541" s="232"/>
      <c r="E541" s="222"/>
    </row>
    <row r="542" spans="1:5" ht="18">
      <c r="A542" s="298" t="s">
        <v>1931</v>
      </c>
      <c r="B542" s="299" t="s">
        <v>1932</v>
      </c>
      <c r="C542" s="220" t="s">
        <v>1001</v>
      </c>
      <c r="D542" s="232"/>
      <c r="E542" s="222"/>
    </row>
    <row r="543" spans="1:5" ht="18">
      <c r="A543" s="298" t="s">
        <v>244</v>
      </c>
      <c r="B543" s="299" t="s">
        <v>245</v>
      </c>
      <c r="C543" s="220" t="s">
        <v>1001</v>
      </c>
      <c r="D543" s="232"/>
      <c r="E543" s="222"/>
    </row>
    <row r="544" spans="1:5" ht="18">
      <c r="A544" s="298" t="s">
        <v>246</v>
      </c>
      <c r="B544" s="299" t="s">
        <v>247</v>
      </c>
      <c r="C544" s="220" t="s">
        <v>1001</v>
      </c>
      <c r="D544" s="232"/>
      <c r="E544" s="222"/>
    </row>
    <row r="545" spans="1:5" ht="18">
      <c r="A545" s="298" t="s">
        <v>248</v>
      </c>
      <c r="B545" s="300" t="s">
        <v>249</v>
      </c>
      <c r="C545" s="220" t="s">
        <v>1001</v>
      </c>
      <c r="D545" s="232"/>
      <c r="E545" s="222"/>
    </row>
    <row r="546" spans="1:5" ht="18">
      <c r="A546" s="298" t="s">
        <v>250</v>
      </c>
      <c r="B546" s="299" t="s">
        <v>251</v>
      </c>
      <c r="C546" s="220" t="s">
        <v>1001</v>
      </c>
      <c r="D546" s="232"/>
      <c r="E546" s="222"/>
    </row>
    <row r="547" spans="1:5" ht="18">
      <c r="A547" s="298" t="s">
        <v>252</v>
      </c>
      <c r="B547" s="299" t="s">
        <v>253</v>
      </c>
      <c r="C547" s="220" t="s">
        <v>1001</v>
      </c>
      <c r="D547" s="232"/>
      <c r="E547" s="222"/>
    </row>
    <row r="548" spans="1:5" ht="18.75" thickBot="1">
      <c r="A548" s="307" t="s">
        <v>254</v>
      </c>
      <c r="B548" s="303" t="s">
        <v>255</v>
      </c>
      <c r="C548" s="220" t="s">
        <v>1001</v>
      </c>
      <c r="D548" s="233"/>
      <c r="E548" s="222"/>
    </row>
    <row r="549" spans="1:5" ht="18">
      <c r="A549" s="305" t="s">
        <v>256</v>
      </c>
      <c r="B549" s="306" t="s">
        <v>257</v>
      </c>
      <c r="C549" s="220" t="s">
        <v>1001</v>
      </c>
      <c r="D549" s="232"/>
      <c r="E549" s="222"/>
    </row>
    <row r="550" spans="1:5" ht="18">
      <c r="A550" s="298" t="s">
        <v>258</v>
      </c>
      <c r="B550" s="299" t="s">
        <v>259</v>
      </c>
      <c r="C550" s="220" t="s">
        <v>1001</v>
      </c>
      <c r="D550" s="232"/>
      <c r="E550" s="222"/>
    </row>
    <row r="551" spans="1:5" ht="18">
      <c r="A551" s="298" t="s">
        <v>260</v>
      </c>
      <c r="B551" s="299" t="s">
        <v>261</v>
      </c>
      <c r="C551" s="220" t="s">
        <v>1001</v>
      </c>
      <c r="D551" s="232"/>
      <c r="E551" s="222"/>
    </row>
    <row r="552" spans="1:5" ht="18">
      <c r="A552" s="298" t="s">
        <v>262</v>
      </c>
      <c r="B552" s="299" t="s">
        <v>263</v>
      </c>
      <c r="C552" s="220" t="s">
        <v>1001</v>
      </c>
      <c r="D552" s="232"/>
      <c r="E552" s="222"/>
    </row>
    <row r="553" spans="1:5" ht="18">
      <c r="A553" s="298" t="s">
        <v>264</v>
      </c>
      <c r="B553" s="299" t="s">
        <v>265</v>
      </c>
      <c r="C553" s="220" t="s">
        <v>1001</v>
      </c>
      <c r="D553" s="232"/>
      <c r="E553" s="222"/>
    </row>
    <row r="554" spans="1:5" ht="18">
      <c r="A554" s="298" t="s">
        <v>266</v>
      </c>
      <c r="B554" s="299" t="s">
        <v>267</v>
      </c>
      <c r="C554" s="220" t="s">
        <v>1001</v>
      </c>
      <c r="D554" s="232"/>
      <c r="E554" s="222"/>
    </row>
    <row r="555" spans="1:5" ht="18">
      <c r="A555" s="298" t="s">
        <v>268</v>
      </c>
      <c r="B555" s="299" t="s">
        <v>269</v>
      </c>
      <c r="C555" s="220" t="s">
        <v>1001</v>
      </c>
      <c r="D555" s="232"/>
      <c r="E555" s="222"/>
    </row>
    <row r="556" spans="1:5" ht="18">
      <c r="A556" s="298" t="s">
        <v>270</v>
      </c>
      <c r="B556" s="299" t="s">
        <v>271</v>
      </c>
      <c r="C556" s="220" t="s">
        <v>1001</v>
      </c>
      <c r="D556" s="232"/>
      <c r="E556" s="222"/>
    </row>
    <row r="557" spans="1:5" ht="18">
      <c r="A557" s="298" t="s">
        <v>272</v>
      </c>
      <c r="B557" s="300" t="s">
        <v>273</v>
      </c>
      <c r="C557" s="220" t="s">
        <v>1001</v>
      </c>
      <c r="D557" s="232"/>
      <c r="E557" s="222"/>
    </row>
    <row r="558" spans="1:5" ht="18">
      <c r="A558" s="298" t="s">
        <v>274</v>
      </c>
      <c r="B558" s="299" t="s">
        <v>275</v>
      </c>
      <c r="C558" s="220" t="s">
        <v>1001</v>
      </c>
      <c r="D558" s="232"/>
      <c r="E558" s="222"/>
    </row>
    <row r="559" spans="1:5" ht="18">
      <c r="A559" s="298" t="s">
        <v>276</v>
      </c>
      <c r="B559" s="299" t="s">
        <v>277</v>
      </c>
      <c r="C559" s="220" t="s">
        <v>1001</v>
      </c>
      <c r="D559" s="232"/>
      <c r="E559" s="222"/>
    </row>
    <row r="560" spans="1:5" ht="18">
      <c r="A560" s="298" t="s">
        <v>278</v>
      </c>
      <c r="B560" s="299" t="s">
        <v>279</v>
      </c>
      <c r="C560" s="220" t="s">
        <v>1001</v>
      </c>
      <c r="D560" s="232"/>
      <c r="E560" s="222"/>
    </row>
    <row r="561" spans="1:5" ht="18">
      <c r="A561" s="298" t="s">
        <v>280</v>
      </c>
      <c r="B561" s="299" t="s">
        <v>281</v>
      </c>
      <c r="C561" s="220" t="s">
        <v>1001</v>
      </c>
      <c r="D561" s="232"/>
      <c r="E561" s="222"/>
    </row>
    <row r="562" spans="1:5" ht="18">
      <c r="A562" s="298" t="s">
        <v>282</v>
      </c>
      <c r="B562" s="299" t="s">
        <v>283</v>
      </c>
      <c r="C562" s="220" t="s">
        <v>1001</v>
      </c>
      <c r="D562" s="232"/>
      <c r="E562" s="222"/>
    </row>
    <row r="563" spans="1:5" ht="18">
      <c r="A563" s="298" t="s">
        <v>284</v>
      </c>
      <c r="B563" s="299" t="s">
        <v>285</v>
      </c>
      <c r="C563" s="220" t="s">
        <v>1001</v>
      </c>
      <c r="D563" s="232"/>
      <c r="E563" s="222"/>
    </row>
    <row r="564" spans="1:5" ht="18">
      <c r="A564" s="298" t="s">
        <v>286</v>
      </c>
      <c r="B564" s="299" t="s">
        <v>287</v>
      </c>
      <c r="C564" s="220" t="s">
        <v>1001</v>
      </c>
      <c r="D564" s="232"/>
      <c r="E564" s="222"/>
    </row>
    <row r="565" spans="1:5" ht="18">
      <c r="A565" s="298" t="s">
        <v>288</v>
      </c>
      <c r="B565" s="299" t="s">
        <v>289</v>
      </c>
      <c r="C565" s="220" t="s">
        <v>1001</v>
      </c>
      <c r="D565" s="232"/>
      <c r="E565" s="222"/>
    </row>
    <row r="566" spans="1:5" ht="18.75" thickBot="1">
      <c r="A566" s="302" t="s">
        <v>290</v>
      </c>
      <c r="B566" s="308" t="s">
        <v>291</v>
      </c>
      <c r="C566" s="220" t="s">
        <v>1001</v>
      </c>
      <c r="D566" s="234"/>
      <c r="E566" s="222"/>
    </row>
    <row r="567" spans="1:5" ht="18">
      <c r="A567" s="296" t="s">
        <v>292</v>
      </c>
      <c r="B567" s="297" t="s">
        <v>293</v>
      </c>
      <c r="C567" s="220" t="s">
        <v>1001</v>
      </c>
      <c r="D567" s="232"/>
      <c r="E567" s="222"/>
    </row>
    <row r="568" spans="1:5" ht="18">
      <c r="A568" s="298" t="s">
        <v>294</v>
      </c>
      <c r="B568" s="299" t="s">
        <v>295</v>
      </c>
      <c r="C568" s="220" t="s">
        <v>1001</v>
      </c>
      <c r="D568" s="232"/>
      <c r="E568" s="222"/>
    </row>
    <row r="569" spans="1:5" ht="18.75">
      <c r="A569" s="298" t="s">
        <v>296</v>
      </c>
      <c r="B569" s="299" t="s">
        <v>297</v>
      </c>
      <c r="C569" s="220" t="s">
        <v>1001</v>
      </c>
      <c r="D569" s="232"/>
      <c r="E569" s="222"/>
    </row>
    <row r="570" spans="1:5" ht="18.75">
      <c r="A570" s="298" t="s">
        <v>298</v>
      </c>
      <c r="B570" s="299" t="s">
        <v>299</v>
      </c>
      <c r="C570" s="220" t="s">
        <v>1001</v>
      </c>
      <c r="D570" s="232"/>
      <c r="E570" s="222"/>
    </row>
    <row r="571" spans="1:5" ht="19.5">
      <c r="A571" s="298" t="s">
        <v>300</v>
      </c>
      <c r="B571" s="300" t="s">
        <v>301</v>
      </c>
      <c r="C571" s="220" t="s">
        <v>1001</v>
      </c>
      <c r="D571" s="232"/>
      <c r="E571" s="222"/>
    </row>
    <row r="572" spans="1:5" ht="18.75">
      <c r="A572" s="298" t="s">
        <v>302</v>
      </c>
      <c r="B572" s="299" t="s">
        <v>303</v>
      </c>
      <c r="C572" s="220" t="s">
        <v>1001</v>
      </c>
      <c r="D572" s="232"/>
      <c r="E572" s="222"/>
    </row>
    <row r="573" spans="1:5" ht="19.5" thickBot="1">
      <c r="A573" s="302" t="s">
        <v>304</v>
      </c>
      <c r="B573" s="303" t="s">
        <v>305</v>
      </c>
      <c r="C573" s="220" t="s">
        <v>1001</v>
      </c>
      <c r="D573" s="232"/>
      <c r="E573" s="222"/>
    </row>
    <row r="574" spans="1:5" ht="18.75">
      <c r="A574" s="296" t="s">
        <v>306</v>
      </c>
      <c r="B574" s="297" t="s">
        <v>307</v>
      </c>
      <c r="C574" s="220" t="s">
        <v>1001</v>
      </c>
      <c r="D574" s="232"/>
      <c r="E574" s="222"/>
    </row>
    <row r="575" spans="1:5" ht="18.75">
      <c r="A575" s="298" t="s">
        <v>308</v>
      </c>
      <c r="B575" s="299" t="s">
        <v>1115</v>
      </c>
      <c r="C575" s="220" t="s">
        <v>1001</v>
      </c>
      <c r="D575" s="232"/>
      <c r="E575" s="222"/>
    </row>
    <row r="576" spans="1:5" ht="18.75">
      <c r="A576" s="298" t="s">
        <v>309</v>
      </c>
      <c r="B576" s="299" t="s">
        <v>310</v>
      </c>
      <c r="C576" s="220" t="s">
        <v>1001</v>
      </c>
      <c r="D576" s="232"/>
      <c r="E576" s="222"/>
    </row>
    <row r="577" spans="1:5" ht="18.75">
      <c r="A577" s="298" t="s">
        <v>311</v>
      </c>
      <c r="B577" s="299" t="s">
        <v>312</v>
      </c>
      <c r="C577" s="220" t="s">
        <v>1001</v>
      </c>
      <c r="D577" s="232"/>
      <c r="E577" s="222"/>
    </row>
    <row r="578" spans="1:5" ht="18.75">
      <c r="A578" s="298" t="s">
        <v>313</v>
      </c>
      <c r="B578" s="299" t="s">
        <v>314</v>
      </c>
      <c r="C578" s="220" t="s">
        <v>1001</v>
      </c>
      <c r="D578" s="232"/>
      <c r="E578" s="222"/>
    </row>
    <row r="579" spans="1:5" ht="19.5">
      <c r="A579" s="298" t="s">
        <v>315</v>
      </c>
      <c r="B579" s="300" t="s">
        <v>316</v>
      </c>
      <c r="C579" s="220" t="s">
        <v>1001</v>
      </c>
      <c r="D579" s="232"/>
      <c r="E579" s="222"/>
    </row>
    <row r="580" spans="1:5" ht="18.75">
      <c r="A580" s="298" t="s">
        <v>317</v>
      </c>
      <c r="B580" s="299" t="s">
        <v>318</v>
      </c>
      <c r="C580" s="220" t="s">
        <v>1001</v>
      </c>
      <c r="D580" s="232"/>
      <c r="E580" s="222"/>
    </row>
    <row r="581" spans="1:5" ht="19.5" thickBot="1">
      <c r="A581" s="302" t="s">
        <v>319</v>
      </c>
      <c r="B581" s="303" t="s">
        <v>320</v>
      </c>
      <c r="C581" s="220" t="s">
        <v>1001</v>
      </c>
      <c r="D581" s="232"/>
      <c r="E581" s="222"/>
    </row>
    <row r="582" spans="1:5" ht="18.75">
      <c r="A582" s="296" t="s">
        <v>321</v>
      </c>
      <c r="B582" s="297" t="s">
        <v>322</v>
      </c>
      <c r="C582" s="220" t="s">
        <v>1001</v>
      </c>
      <c r="D582" s="232"/>
      <c r="E582" s="222"/>
    </row>
    <row r="583" spans="1:5" ht="18.75">
      <c r="A583" s="298" t="s">
        <v>323</v>
      </c>
      <c r="B583" s="299" t="s">
        <v>324</v>
      </c>
      <c r="C583" s="220" t="s">
        <v>1001</v>
      </c>
      <c r="D583" s="232"/>
      <c r="E583" s="222"/>
    </row>
    <row r="584" spans="1:5" ht="18.75">
      <c r="A584" s="298" t="s">
        <v>325</v>
      </c>
      <c r="B584" s="299" t="s">
        <v>326</v>
      </c>
      <c r="C584" s="220" t="s">
        <v>1001</v>
      </c>
      <c r="D584" s="232"/>
      <c r="E584" s="222"/>
    </row>
    <row r="585" spans="1:5" ht="18.75">
      <c r="A585" s="298" t="s">
        <v>327</v>
      </c>
      <c r="B585" s="299" t="s">
        <v>328</v>
      </c>
      <c r="C585" s="220" t="s">
        <v>1001</v>
      </c>
      <c r="D585" s="232"/>
      <c r="E585" s="222"/>
    </row>
    <row r="586" spans="1:5" ht="19.5">
      <c r="A586" s="298" t="s">
        <v>329</v>
      </c>
      <c r="B586" s="300" t="s">
        <v>330</v>
      </c>
      <c r="C586" s="220" t="s">
        <v>1001</v>
      </c>
      <c r="D586" s="232"/>
      <c r="E586" s="222"/>
    </row>
    <row r="587" spans="1:5" ht="18.75">
      <c r="A587" s="298" t="s">
        <v>331</v>
      </c>
      <c r="B587" s="299" t="s">
        <v>332</v>
      </c>
      <c r="C587" s="220" t="s">
        <v>1001</v>
      </c>
      <c r="D587" s="232"/>
      <c r="E587" s="222"/>
    </row>
    <row r="588" spans="1:5" ht="19.5" thickBot="1">
      <c r="A588" s="302" t="s">
        <v>333</v>
      </c>
      <c r="B588" s="303" t="s">
        <v>334</v>
      </c>
      <c r="C588" s="220" t="s">
        <v>1001</v>
      </c>
      <c r="D588" s="232"/>
      <c r="E588" s="222"/>
    </row>
    <row r="589" spans="1:5" ht="18.75">
      <c r="A589" s="296" t="s">
        <v>335</v>
      </c>
      <c r="B589" s="297" t="s">
        <v>336</v>
      </c>
      <c r="C589" s="220" t="s">
        <v>1001</v>
      </c>
      <c r="D589" s="232"/>
      <c r="E589" s="222"/>
    </row>
    <row r="590" spans="1:5" ht="18.75">
      <c r="A590" s="298" t="s">
        <v>337</v>
      </c>
      <c r="B590" s="299" t="s">
        <v>338</v>
      </c>
      <c r="C590" s="220" t="s">
        <v>1001</v>
      </c>
      <c r="D590" s="232"/>
      <c r="E590" s="222"/>
    </row>
    <row r="591" spans="1:5" ht="19.5">
      <c r="A591" s="298" t="s">
        <v>339</v>
      </c>
      <c r="B591" s="300" t="s">
        <v>340</v>
      </c>
      <c r="C591" s="220" t="s">
        <v>1001</v>
      </c>
      <c r="D591" s="232"/>
      <c r="E591" s="222"/>
    </row>
    <row r="592" spans="1:5" ht="19.5" thickBot="1">
      <c r="A592" s="302" t="s">
        <v>341</v>
      </c>
      <c r="B592" s="303" t="s">
        <v>342</v>
      </c>
      <c r="C592" s="220" t="s">
        <v>1001</v>
      </c>
      <c r="D592" s="232"/>
      <c r="E592" s="222"/>
    </row>
    <row r="593" spans="1:5" ht="18.75">
      <c r="A593" s="296" t="s">
        <v>343</v>
      </c>
      <c r="B593" s="297" t="s">
        <v>344</v>
      </c>
      <c r="C593" s="220" t="s">
        <v>1001</v>
      </c>
      <c r="D593" s="232"/>
      <c r="E593" s="222"/>
    </row>
    <row r="594" spans="1:5" ht="18.75">
      <c r="A594" s="298" t="s">
        <v>345</v>
      </c>
      <c r="B594" s="299" t="s">
        <v>346</v>
      </c>
      <c r="C594" s="220" t="s">
        <v>1001</v>
      </c>
      <c r="D594" s="232"/>
      <c r="E594" s="222"/>
    </row>
    <row r="595" spans="1:5" ht="18.75">
      <c r="A595" s="298" t="s">
        <v>347</v>
      </c>
      <c r="B595" s="299" t="s">
        <v>348</v>
      </c>
      <c r="C595" s="220" t="s">
        <v>1001</v>
      </c>
      <c r="D595" s="232"/>
      <c r="E595" s="222"/>
    </row>
    <row r="596" spans="1:5" ht="18.75">
      <c r="A596" s="298" t="s">
        <v>349</v>
      </c>
      <c r="B596" s="299" t="s">
        <v>350</v>
      </c>
      <c r="C596" s="220" t="s">
        <v>1001</v>
      </c>
      <c r="D596" s="232"/>
      <c r="E596" s="222"/>
    </row>
    <row r="597" spans="1:5" ht="18.75">
      <c r="A597" s="298" t="s">
        <v>351</v>
      </c>
      <c r="B597" s="299" t="s">
        <v>352</v>
      </c>
      <c r="C597" s="220" t="s">
        <v>1001</v>
      </c>
      <c r="D597" s="232"/>
      <c r="E597" s="222"/>
    </row>
    <row r="598" spans="1:5" ht="18.75">
      <c r="A598" s="298" t="s">
        <v>353</v>
      </c>
      <c r="B598" s="299" t="s">
        <v>354</v>
      </c>
      <c r="C598" s="220" t="s">
        <v>1001</v>
      </c>
      <c r="D598" s="232"/>
      <c r="E598" s="222"/>
    </row>
    <row r="599" spans="1:5" ht="18.75">
      <c r="A599" s="298" t="s">
        <v>355</v>
      </c>
      <c r="B599" s="299" t="s">
        <v>356</v>
      </c>
      <c r="C599" s="220" t="s">
        <v>1001</v>
      </c>
      <c r="D599" s="232"/>
      <c r="E599" s="222"/>
    </row>
    <row r="600" spans="1:5" ht="18.75">
      <c r="A600" s="298" t="s">
        <v>357</v>
      </c>
      <c r="B600" s="299" t="s">
        <v>358</v>
      </c>
      <c r="C600" s="220" t="s">
        <v>1001</v>
      </c>
      <c r="D600" s="232"/>
      <c r="E600" s="222"/>
    </row>
    <row r="601" spans="1:5" ht="19.5">
      <c r="A601" s="298" t="s">
        <v>359</v>
      </c>
      <c r="B601" s="300" t="s">
        <v>360</v>
      </c>
      <c r="C601" s="220" t="s">
        <v>1001</v>
      </c>
      <c r="D601" s="232"/>
      <c r="E601" s="222"/>
    </row>
    <row r="602" spans="1:5" ht="19.5" thickBot="1">
      <c r="A602" s="302" t="s">
        <v>361</v>
      </c>
      <c r="B602" s="303" t="s">
        <v>362</v>
      </c>
      <c r="C602" s="220" t="s">
        <v>1001</v>
      </c>
      <c r="D602" s="232"/>
      <c r="E602" s="222"/>
    </row>
    <row r="603" spans="1:5" ht="18.75">
      <c r="A603" s="296" t="s">
        <v>363</v>
      </c>
      <c r="B603" s="297" t="s">
        <v>364</v>
      </c>
      <c r="C603" s="220" t="s">
        <v>1001</v>
      </c>
      <c r="D603" s="232"/>
      <c r="E603" s="222"/>
    </row>
    <row r="604" spans="1:5" ht="18.75">
      <c r="A604" s="298" t="s">
        <v>365</v>
      </c>
      <c r="B604" s="299" t="s">
        <v>366</v>
      </c>
      <c r="C604" s="220" t="s">
        <v>1001</v>
      </c>
      <c r="D604" s="232"/>
      <c r="E604" s="222"/>
    </row>
    <row r="605" spans="1:5" ht="18.75">
      <c r="A605" s="298" t="s">
        <v>367</v>
      </c>
      <c r="B605" s="299" t="s">
        <v>368</v>
      </c>
      <c r="C605" s="220" t="s">
        <v>1001</v>
      </c>
      <c r="D605" s="232"/>
      <c r="E605" s="222"/>
    </row>
    <row r="606" spans="1:5" ht="18.75">
      <c r="A606" s="298" t="s">
        <v>369</v>
      </c>
      <c r="B606" s="299" t="s">
        <v>370</v>
      </c>
      <c r="C606" s="220" t="s">
        <v>1001</v>
      </c>
      <c r="D606" s="232"/>
      <c r="E606" s="222"/>
    </row>
    <row r="607" spans="1:5" ht="18.75">
      <c r="A607" s="298" t="s">
        <v>371</v>
      </c>
      <c r="B607" s="299" t="s">
        <v>372</v>
      </c>
      <c r="C607" s="220" t="s">
        <v>1001</v>
      </c>
      <c r="D607" s="232"/>
      <c r="E607" s="222"/>
    </row>
    <row r="608" spans="1:5" ht="18.75">
      <c r="A608" s="298" t="s">
        <v>373</v>
      </c>
      <c r="B608" s="299" t="s">
        <v>374</v>
      </c>
      <c r="C608" s="220" t="s">
        <v>1001</v>
      </c>
      <c r="D608" s="232"/>
      <c r="E608" s="222"/>
    </row>
    <row r="609" spans="1:5" ht="18.75">
      <c r="A609" s="298" t="s">
        <v>375</v>
      </c>
      <c r="B609" s="299" t="s">
        <v>376</v>
      </c>
      <c r="C609" s="220" t="s">
        <v>1001</v>
      </c>
      <c r="D609" s="232"/>
      <c r="E609" s="222"/>
    </row>
    <row r="610" spans="1:5" ht="18.75">
      <c r="A610" s="298" t="s">
        <v>377</v>
      </c>
      <c r="B610" s="299" t="s">
        <v>378</v>
      </c>
      <c r="C610" s="220" t="s">
        <v>1001</v>
      </c>
      <c r="D610" s="232"/>
      <c r="E610" s="222"/>
    </row>
    <row r="611" spans="1:5" ht="18.75">
      <c r="A611" s="298" t="s">
        <v>379</v>
      </c>
      <c r="B611" s="299" t="s">
        <v>380</v>
      </c>
      <c r="C611" s="220" t="s">
        <v>1001</v>
      </c>
      <c r="D611" s="232"/>
      <c r="E611" s="222"/>
    </row>
    <row r="612" spans="1:5" ht="18.75">
      <c r="A612" s="298" t="s">
        <v>381</v>
      </c>
      <c r="B612" s="299" t="s">
        <v>382</v>
      </c>
      <c r="C612" s="220" t="s">
        <v>1001</v>
      </c>
      <c r="D612" s="232"/>
      <c r="E612" s="222"/>
    </row>
    <row r="613" spans="1:5" ht="18.75">
      <c r="A613" s="298" t="s">
        <v>383</v>
      </c>
      <c r="B613" s="299" t="s">
        <v>384</v>
      </c>
      <c r="C613" s="220" t="s">
        <v>1001</v>
      </c>
      <c r="D613" s="232"/>
      <c r="E613" s="222"/>
    </row>
    <row r="614" spans="1:5" ht="18.75">
      <c r="A614" s="298" t="s">
        <v>385</v>
      </c>
      <c r="B614" s="299" t="s">
        <v>386</v>
      </c>
      <c r="C614" s="220" t="s">
        <v>1001</v>
      </c>
      <c r="D614" s="232"/>
      <c r="E614" s="222"/>
    </row>
    <row r="615" spans="1:5" ht="18.75">
      <c r="A615" s="298" t="s">
        <v>387</v>
      </c>
      <c r="B615" s="299" t="s">
        <v>388</v>
      </c>
      <c r="C615" s="220" t="s">
        <v>1001</v>
      </c>
      <c r="D615" s="232"/>
      <c r="E615" s="222"/>
    </row>
    <row r="616" spans="1:5" ht="18.75">
      <c r="A616" s="298" t="s">
        <v>389</v>
      </c>
      <c r="B616" s="299" t="s">
        <v>390</v>
      </c>
      <c r="C616" s="220" t="s">
        <v>1001</v>
      </c>
      <c r="D616" s="232"/>
      <c r="E616" s="222"/>
    </row>
    <row r="617" spans="1:5" ht="18.75">
      <c r="A617" s="298" t="s">
        <v>391</v>
      </c>
      <c r="B617" s="299" t="s">
        <v>392</v>
      </c>
      <c r="C617" s="220" t="s">
        <v>1001</v>
      </c>
      <c r="D617" s="232"/>
      <c r="E617" s="222"/>
    </row>
    <row r="618" spans="1:5" ht="18.75">
      <c r="A618" s="298" t="s">
        <v>393</v>
      </c>
      <c r="B618" s="299" t="s">
        <v>394</v>
      </c>
      <c r="C618" s="220" t="s">
        <v>1001</v>
      </c>
      <c r="D618" s="232"/>
      <c r="E618" s="222"/>
    </row>
    <row r="619" spans="1:5" ht="18.75">
      <c r="A619" s="298" t="s">
        <v>395</v>
      </c>
      <c r="B619" s="299" t="s">
        <v>396</v>
      </c>
      <c r="C619" s="220" t="s">
        <v>1001</v>
      </c>
      <c r="D619" s="232"/>
      <c r="E619" s="222"/>
    </row>
    <row r="620" spans="1:5" ht="18.75">
      <c r="A620" s="298" t="s">
        <v>397</v>
      </c>
      <c r="B620" s="299" t="s">
        <v>398</v>
      </c>
      <c r="C620" s="220" t="s">
        <v>1001</v>
      </c>
      <c r="D620" s="232"/>
      <c r="E620" s="222"/>
    </row>
    <row r="621" spans="1:5" ht="18.75">
      <c r="A621" s="298" t="s">
        <v>399</v>
      </c>
      <c r="B621" s="299" t="s">
        <v>400</v>
      </c>
      <c r="C621" s="220" t="s">
        <v>1001</v>
      </c>
      <c r="D621" s="232"/>
      <c r="E621" s="222"/>
    </row>
    <row r="622" spans="1:5" ht="18.75">
      <c r="A622" s="298" t="s">
        <v>401</v>
      </c>
      <c r="B622" s="299" t="s">
        <v>402</v>
      </c>
      <c r="C622" s="220" t="s">
        <v>1001</v>
      </c>
      <c r="D622" s="232"/>
      <c r="E622" s="222"/>
    </row>
    <row r="623" spans="1:5" ht="18.75">
      <c r="A623" s="298" t="s">
        <v>403</v>
      </c>
      <c r="B623" s="299" t="s">
        <v>404</v>
      </c>
      <c r="C623" s="220" t="s">
        <v>1001</v>
      </c>
      <c r="D623" s="232"/>
      <c r="E623" s="222"/>
    </row>
    <row r="624" spans="1:5" ht="18.75">
      <c r="A624" s="298" t="s">
        <v>405</v>
      </c>
      <c r="B624" s="299" t="s">
        <v>406</v>
      </c>
      <c r="C624" s="220" t="s">
        <v>1001</v>
      </c>
      <c r="D624" s="232"/>
      <c r="E624" s="222"/>
    </row>
    <row r="625" spans="1:5" ht="18.75">
      <c r="A625" s="298" t="s">
        <v>407</v>
      </c>
      <c r="B625" s="299" t="s">
        <v>408</v>
      </c>
      <c r="C625" s="220" t="s">
        <v>1001</v>
      </c>
      <c r="D625" s="232"/>
      <c r="E625" s="222"/>
    </row>
    <row r="626" spans="1:5" ht="18.75">
      <c r="A626" s="298" t="s">
        <v>409</v>
      </c>
      <c r="B626" s="299" t="s">
        <v>410</v>
      </c>
      <c r="C626" s="220" t="s">
        <v>1001</v>
      </c>
      <c r="D626" s="232"/>
      <c r="E626" s="222"/>
    </row>
    <row r="627" spans="1:5" ht="20.25" thickBot="1">
      <c r="A627" s="302" t="s">
        <v>411</v>
      </c>
      <c r="B627" s="309" t="s">
        <v>412</v>
      </c>
      <c r="C627" s="220" t="s">
        <v>1001</v>
      </c>
      <c r="D627" s="232"/>
      <c r="E627" s="222"/>
    </row>
    <row r="628" spans="1:5" ht="18.75">
      <c r="A628" s="296" t="s">
        <v>413</v>
      </c>
      <c r="B628" s="297" t="s">
        <v>414</v>
      </c>
      <c r="C628" s="220" t="s">
        <v>1001</v>
      </c>
      <c r="D628" s="232"/>
      <c r="E628" s="222"/>
    </row>
    <row r="629" spans="1:5" ht="18.75">
      <c r="A629" s="298" t="s">
        <v>415</v>
      </c>
      <c r="B629" s="299" t="s">
        <v>416</v>
      </c>
      <c r="C629" s="220" t="s">
        <v>1001</v>
      </c>
      <c r="D629" s="232"/>
      <c r="E629" s="222"/>
    </row>
    <row r="630" spans="1:5" ht="18.75">
      <c r="A630" s="298" t="s">
        <v>417</v>
      </c>
      <c r="B630" s="299" t="s">
        <v>418</v>
      </c>
      <c r="C630" s="220" t="s">
        <v>1001</v>
      </c>
      <c r="D630" s="232"/>
      <c r="E630" s="222"/>
    </row>
    <row r="631" spans="1:5" ht="18.75">
      <c r="A631" s="298" t="s">
        <v>113</v>
      </c>
      <c r="B631" s="299" t="s">
        <v>114</v>
      </c>
      <c r="C631" s="220" t="s">
        <v>1001</v>
      </c>
      <c r="D631" s="232"/>
      <c r="E631" s="222"/>
    </row>
    <row r="632" spans="1:5" ht="18.75">
      <c r="A632" s="298" t="s">
        <v>115</v>
      </c>
      <c r="B632" s="299" t="s">
        <v>116</v>
      </c>
      <c r="C632" s="220" t="s">
        <v>1001</v>
      </c>
      <c r="D632" s="232"/>
      <c r="E632" s="222"/>
    </row>
    <row r="633" spans="1:5" ht="18.75">
      <c r="A633" s="298" t="s">
        <v>117</v>
      </c>
      <c r="B633" s="299" t="s">
        <v>118</v>
      </c>
      <c r="C633" s="220" t="s">
        <v>1001</v>
      </c>
      <c r="D633" s="232"/>
      <c r="E633" s="222"/>
    </row>
    <row r="634" spans="1:5" ht="18.75">
      <c r="A634" s="298" t="s">
        <v>119</v>
      </c>
      <c r="B634" s="299" t="s">
        <v>120</v>
      </c>
      <c r="C634" s="220" t="s">
        <v>1001</v>
      </c>
      <c r="D634" s="232"/>
      <c r="E634" s="222"/>
    </row>
    <row r="635" spans="1:5" ht="18.75">
      <c r="A635" s="298" t="s">
        <v>121</v>
      </c>
      <c r="B635" s="299" t="s">
        <v>122</v>
      </c>
      <c r="C635" s="220" t="s">
        <v>1001</v>
      </c>
      <c r="D635" s="232"/>
      <c r="E635" s="222"/>
    </row>
    <row r="636" spans="1:5" ht="18.75">
      <c r="A636" s="298" t="s">
        <v>123</v>
      </c>
      <c r="B636" s="299" t="s">
        <v>124</v>
      </c>
      <c r="C636" s="220" t="s">
        <v>1001</v>
      </c>
      <c r="D636" s="232"/>
      <c r="E636" s="222"/>
    </row>
    <row r="637" spans="1:5" ht="18.75">
      <c r="A637" s="298" t="s">
        <v>125</v>
      </c>
      <c r="B637" s="299" t="s">
        <v>126</v>
      </c>
      <c r="C637" s="220" t="s">
        <v>1001</v>
      </c>
      <c r="D637" s="232"/>
      <c r="E637" s="222"/>
    </row>
    <row r="638" spans="1:5" ht="18.75">
      <c r="A638" s="298" t="s">
        <v>127</v>
      </c>
      <c r="B638" s="299" t="s">
        <v>128</v>
      </c>
      <c r="C638" s="220" t="s">
        <v>1001</v>
      </c>
      <c r="D638" s="232"/>
      <c r="E638" s="222"/>
    </row>
    <row r="639" spans="1:5" ht="18.75">
      <c r="A639" s="298" t="s">
        <v>129</v>
      </c>
      <c r="B639" s="299" t="s">
        <v>130</v>
      </c>
      <c r="C639" s="220" t="s">
        <v>1001</v>
      </c>
      <c r="D639" s="232"/>
      <c r="E639" s="222"/>
    </row>
    <row r="640" spans="1:5" ht="18.75">
      <c r="A640" s="298" t="s">
        <v>131</v>
      </c>
      <c r="B640" s="299" t="s">
        <v>132</v>
      </c>
      <c r="C640" s="220" t="s">
        <v>1001</v>
      </c>
      <c r="D640" s="232"/>
      <c r="E640" s="222"/>
    </row>
    <row r="641" spans="1:5" ht="18.75">
      <c r="A641" s="298" t="s">
        <v>133</v>
      </c>
      <c r="B641" s="299" t="s">
        <v>134</v>
      </c>
      <c r="C641" s="220" t="s">
        <v>1001</v>
      </c>
      <c r="D641" s="232"/>
      <c r="E641" s="222"/>
    </row>
    <row r="642" spans="1:5" ht="18.75">
      <c r="A642" s="298" t="s">
        <v>135</v>
      </c>
      <c r="B642" s="299" t="s">
        <v>136</v>
      </c>
      <c r="C642" s="220" t="s">
        <v>1001</v>
      </c>
      <c r="D642" s="232"/>
      <c r="E642" s="222"/>
    </row>
    <row r="643" spans="1:5" ht="18.75">
      <c r="A643" s="298" t="s">
        <v>137</v>
      </c>
      <c r="B643" s="299" t="s">
        <v>138</v>
      </c>
      <c r="C643" s="220" t="s">
        <v>1001</v>
      </c>
      <c r="D643" s="232"/>
      <c r="E643" s="222"/>
    </row>
    <row r="644" spans="1:5" ht="18.75">
      <c r="A644" s="298" t="s">
        <v>139</v>
      </c>
      <c r="B644" s="299" t="s">
        <v>140</v>
      </c>
      <c r="C644" s="220" t="s">
        <v>1001</v>
      </c>
      <c r="D644" s="232"/>
      <c r="E644" s="222"/>
    </row>
    <row r="645" spans="1:5" ht="18.75">
      <c r="A645" s="298" t="s">
        <v>141</v>
      </c>
      <c r="B645" s="299" t="s">
        <v>142</v>
      </c>
      <c r="C645" s="220" t="s">
        <v>1001</v>
      </c>
      <c r="D645" s="232"/>
      <c r="E645" s="222"/>
    </row>
    <row r="646" spans="1:5" ht="18.75">
      <c r="A646" s="298" t="s">
        <v>143</v>
      </c>
      <c r="B646" s="299" t="s">
        <v>144</v>
      </c>
      <c r="C646" s="220" t="s">
        <v>1001</v>
      </c>
      <c r="D646" s="232"/>
      <c r="E646" s="222"/>
    </row>
    <row r="647" spans="1:5" ht="18.75">
      <c r="A647" s="298" t="s">
        <v>145</v>
      </c>
      <c r="B647" s="299" t="s">
        <v>146</v>
      </c>
      <c r="C647" s="220" t="s">
        <v>1001</v>
      </c>
      <c r="D647" s="232"/>
      <c r="E647" s="222"/>
    </row>
    <row r="648" spans="1:5" ht="18.75">
      <c r="A648" s="298" t="s">
        <v>147</v>
      </c>
      <c r="B648" s="299" t="s">
        <v>148</v>
      </c>
      <c r="C648" s="220" t="s">
        <v>1001</v>
      </c>
      <c r="D648" s="232"/>
      <c r="E648" s="222"/>
    </row>
    <row r="649" spans="1:5" ht="19.5" thickBot="1">
      <c r="A649" s="302" t="s">
        <v>149</v>
      </c>
      <c r="B649" s="303" t="s">
        <v>150</v>
      </c>
      <c r="C649" s="220" t="s">
        <v>1001</v>
      </c>
      <c r="D649" s="232"/>
      <c r="E649" s="222"/>
    </row>
    <row r="650" spans="1:5" ht="18.75">
      <c r="A650" s="296" t="s">
        <v>151</v>
      </c>
      <c r="B650" s="297" t="s">
        <v>152</v>
      </c>
      <c r="C650" s="220" t="s">
        <v>1001</v>
      </c>
      <c r="D650" s="232"/>
      <c r="E650" s="222"/>
    </row>
    <row r="651" spans="1:5" ht="18.75">
      <c r="A651" s="298" t="s">
        <v>153</v>
      </c>
      <c r="B651" s="299" t="s">
        <v>154</v>
      </c>
      <c r="C651" s="220" t="s">
        <v>1001</v>
      </c>
      <c r="D651" s="232"/>
      <c r="E651" s="222"/>
    </row>
    <row r="652" spans="1:5" ht="18.75">
      <c r="A652" s="298" t="s">
        <v>155</v>
      </c>
      <c r="B652" s="299" t="s">
        <v>156</v>
      </c>
      <c r="C652" s="220" t="s">
        <v>1001</v>
      </c>
      <c r="D652" s="232"/>
      <c r="E652" s="222"/>
    </row>
    <row r="653" spans="1:5" ht="18.75">
      <c r="A653" s="298" t="s">
        <v>157</v>
      </c>
      <c r="B653" s="299" t="s">
        <v>158</v>
      </c>
      <c r="C653" s="220" t="s">
        <v>1001</v>
      </c>
      <c r="D653" s="232"/>
      <c r="E653" s="222"/>
    </row>
    <row r="654" spans="1:5" ht="18.75">
      <c r="A654" s="298" t="s">
        <v>159</v>
      </c>
      <c r="B654" s="299" t="s">
        <v>160</v>
      </c>
      <c r="C654" s="220" t="s">
        <v>1001</v>
      </c>
      <c r="D654" s="232"/>
      <c r="E654" s="222"/>
    </row>
    <row r="655" spans="1:5" ht="18.75">
      <c r="A655" s="298" t="s">
        <v>161</v>
      </c>
      <c r="B655" s="299" t="s">
        <v>162</v>
      </c>
      <c r="C655" s="220" t="s">
        <v>1001</v>
      </c>
      <c r="D655" s="232"/>
      <c r="E655" s="222"/>
    </row>
    <row r="656" spans="1:5" ht="18.75">
      <c r="A656" s="298" t="s">
        <v>163</v>
      </c>
      <c r="B656" s="299" t="s">
        <v>164</v>
      </c>
      <c r="C656" s="220" t="s">
        <v>1001</v>
      </c>
      <c r="D656" s="232"/>
      <c r="E656" s="222"/>
    </row>
    <row r="657" spans="1:5" ht="18.75">
      <c r="A657" s="298" t="s">
        <v>165</v>
      </c>
      <c r="B657" s="299" t="s">
        <v>166</v>
      </c>
      <c r="C657" s="220" t="s">
        <v>1001</v>
      </c>
      <c r="D657" s="232"/>
      <c r="E657" s="222"/>
    </row>
    <row r="658" spans="1:5" ht="18.75">
      <c r="A658" s="298" t="s">
        <v>167</v>
      </c>
      <c r="B658" s="299" t="s">
        <v>168</v>
      </c>
      <c r="C658" s="220" t="s">
        <v>1001</v>
      </c>
      <c r="D658" s="232"/>
      <c r="E658" s="222"/>
    </row>
    <row r="659" spans="1:5" ht="19.5">
      <c r="A659" s="298" t="s">
        <v>169</v>
      </c>
      <c r="B659" s="300" t="s">
        <v>170</v>
      </c>
      <c r="C659" s="220" t="s">
        <v>1001</v>
      </c>
      <c r="D659" s="232"/>
      <c r="E659" s="222"/>
    </row>
    <row r="660" spans="1:5" ht="19.5" thickBot="1">
      <c r="A660" s="302" t="s">
        <v>171</v>
      </c>
      <c r="B660" s="303" t="s">
        <v>172</v>
      </c>
      <c r="C660" s="220" t="s">
        <v>1001</v>
      </c>
      <c r="D660" s="232"/>
      <c r="E660" s="222"/>
    </row>
    <row r="661" spans="1:5" ht="18.75">
      <c r="A661" s="296" t="s">
        <v>173</v>
      </c>
      <c r="B661" s="297" t="s">
        <v>174</v>
      </c>
      <c r="C661" s="220" t="s">
        <v>1001</v>
      </c>
      <c r="D661" s="232"/>
      <c r="E661" s="222"/>
    </row>
    <row r="662" spans="1:5" ht="18.75">
      <c r="A662" s="298" t="s">
        <v>175</v>
      </c>
      <c r="B662" s="299" t="s">
        <v>176</v>
      </c>
      <c r="C662" s="220" t="s">
        <v>1001</v>
      </c>
      <c r="D662" s="232"/>
      <c r="E662" s="222"/>
    </row>
    <row r="663" spans="1:5" ht="18.75">
      <c r="A663" s="298" t="s">
        <v>177</v>
      </c>
      <c r="B663" s="299" t="s">
        <v>178</v>
      </c>
      <c r="C663" s="220" t="s">
        <v>1001</v>
      </c>
      <c r="D663" s="232"/>
      <c r="E663" s="222"/>
    </row>
    <row r="664" spans="1:5" ht="18.75">
      <c r="A664" s="298" t="s">
        <v>179</v>
      </c>
      <c r="B664" s="299" t="s">
        <v>180</v>
      </c>
      <c r="C664" s="220" t="s">
        <v>1001</v>
      </c>
      <c r="D664" s="232"/>
      <c r="E664" s="222"/>
    </row>
    <row r="665" spans="1:5" ht="20.25" thickBot="1">
      <c r="A665" s="302" t="s">
        <v>181</v>
      </c>
      <c r="B665" s="309" t="s">
        <v>182</v>
      </c>
      <c r="C665" s="220" t="s">
        <v>1001</v>
      </c>
      <c r="D665" s="232"/>
      <c r="E665" s="222"/>
    </row>
    <row r="666" spans="1:5" ht="18.75">
      <c r="A666" s="296" t="s">
        <v>183</v>
      </c>
      <c r="B666" s="297" t="s">
        <v>184</v>
      </c>
      <c r="C666" s="220" t="s">
        <v>1001</v>
      </c>
      <c r="D666" s="232"/>
      <c r="E666" s="222"/>
    </row>
    <row r="667" spans="1:5" ht="18.75">
      <c r="A667" s="298" t="s">
        <v>185</v>
      </c>
      <c r="B667" s="299" t="s">
        <v>186</v>
      </c>
      <c r="C667" s="220" t="s">
        <v>1001</v>
      </c>
      <c r="D667" s="232"/>
      <c r="E667" s="222"/>
    </row>
    <row r="668" spans="1:5" ht="18.75">
      <c r="A668" s="298" t="s">
        <v>187</v>
      </c>
      <c r="B668" s="299" t="s">
        <v>188</v>
      </c>
      <c r="C668" s="220" t="s">
        <v>1001</v>
      </c>
      <c r="D668" s="232"/>
      <c r="E668" s="222"/>
    </row>
    <row r="669" spans="1:5" ht="18.75">
      <c r="A669" s="298" t="s">
        <v>189</v>
      </c>
      <c r="B669" s="299" t="s">
        <v>190</v>
      </c>
      <c r="C669" s="220" t="s">
        <v>1001</v>
      </c>
      <c r="D669" s="232"/>
      <c r="E669" s="222"/>
    </row>
    <row r="670" spans="1:5" ht="18.75">
      <c r="A670" s="298" t="s">
        <v>191</v>
      </c>
      <c r="B670" s="299" t="s">
        <v>192</v>
      </c>
      <c r="C670" s="220" t="s">
        <v>1001</v>
      </c>
      <c r="D670" s="232"/>
      <c r="E670" s="222"/>
    </row>
    <row r="671" spans="1:5" ht="18.75">
      <c r="A671" s="298" t="s">
        <v>193</v>
      </c>
      <c r="B671" s="299" t="s">
        <v>194</v>
      </c>
      <c r="C671" s="220" t="s">
        <v>1001</v>
      </c>
      <c r="D671" s="232"/>
      <c r="E671" s="222"/>
    </row>
    <row r="672" spans="1:5" ht="18.75">
      <c r="A672" s="298" t="s">
        <v>195</v>
      </c>
      <c r="B672" s="299" t="s">
        <v>196</v>
      </c>
      <c r="C672" s="220" t="s">
        <v>1001</v>
      </c>
      <c r="D672" s="232"/>
      <c r="E672" s="222"/>
    </row>
    <row r="673" spans="1:5" ht="18.75">
      <c r="A673" s="298" t="s">
        <v>197</v>
      </c>
      <c r="B673" s="299" t="s">
        <v>198</v>
      </c>
      <c r="C673" s="220" t="s">
        <v>1001</v>
      </c>
      <c r="D673" s="232"/>
      <c r="E673" s="222"/>
    </row>
    <row r="674" spans="1:5" ht="18.75">
      <c r="A674" s="298" t="s">
        <v>199</v>
      </c>
      <c r="B674" s="299" t="s">
        <v>200</v>
      </c>
      <c r="C674" s="220" t="s">
        <v>1001</v>
      </c>
      <c r="D674" s="232"/>
      <c r="E674" s="222"/>
    </row>
    <row r="675" spans="1:5" ht="18.75">
      <c r="A675" s="298" t="s">
        <v>201</v>
      </c>
      <c r="B675" s="299" t="s">
        <v>202</v>
      </c>
      <c r="C675" s="220" t="s">
        <v>1001</v>
      </c>
      <c r="D675" s="232"/>
      <c r="E675" s="222"/>
    </row>
    <row r="676" spans="1:5" ht="20.25" thickBot="1">
      <c r="A676" s="302" t="s">
        <v>203</v>
      </c>
      <c r="B676" s="309" t="s">
        <v>204</v>
      </c>
      <c r="C676" s="220" t="s">
        <v>1001</v>
      </c>
      <c r="D676" s="232"/>
      <c r="E676" s="222"/>
    </row>
    <row r="677" spans="1:5" ht="18.75">
      <c r="A677" s="296" t="s">
        <v>205</v>
      </c>
      <c r="B677" s="297" t="s">
        <v>206</v>
      </c>
      <c r="C677" s="220" t="s">
        <v>1001</v>
      </c>
      <c r="D677" s="232"/>
      <c r="E677" s="222"/>
    </row>
    <row r="678" spans="1:5" ht="18.75">
      <c r="A678" s="298" t="s">
        <v>207</v>
      </c>
      <c r="B678" s="299" t="s">
        <v>208</v>
      </c>
      <c r="C678" s="220" t="s">
        <v>1001</v>
      </c>
      <c r="D678" s="232"/>
      <c r="E678" s="222"/>
    </row>
    <row r="679" spans="1:5" ht="18.75">
      <c r="A679" s="298" t="s">
        <v>209</v>
      </c>
      <c r="B679" s="299" t="s">
        <v>210</v>
      </c>
      <c r="C679" s="220" t="s">
        <v>1001</v>
      </c>
      <c r="D679" s="232"/>
      <c r="E679" s="222"/>
    </row>
    <row r="680" spans="1:5" ht="18.75">
      <c r="A680" s="298" t="s">
        <v>211</v>
      </c>
      <c r="B680" s="299" t="s">
        <v>212</v>
      </c>
      <c r="C680" s="220" t="s">
        <v>1001</v>
      </c>
      <c r="D680" s="232"/>
      <c r="E680" s="222"/>
    </row>
    <row r="681" spans="1:5" ht="18.75">
      <c r="A681" s="298" t="s">
        <v>213</v>
      </c>
      <c r="B681" s="299" t="s">
        <v>214</v>
      </c>
      <c r="C681" s="220" t="s">
        <v>1001</v>
      </c>
      <c r="D681" s="232"/>
      <c r="E681" s="222"/>
    </row>
    <row r="682" spans="1:5" ht="18.75">
      <c r="A682" s="298" t="s">
        <v>215</v>
      </c>
      <c r="B682" s="299" t="s">
        <v>216</v>
      </c>
      <c r="C682" s="220" t="s">
        <v>1001</v>
      </c>
      <c r="D682" s="232"/>
      <c r="E682" s="222"/>
    </row>
    <row r="683" spans="1:5" ht="18.75">
      <c r="A683" s="298" t="s">
        <v>217</v>
      </c>
      <c r="B683" s="299" t="s">
        <v>218</v>
      </c>
      <c r="C683" s="220" t="s">
        <v>1001</v>
      </c>
      <c r="D683" s="232"/>
      <c r="E683" s="222"/>
    </row>
    <row r="684" spans="1:5" ht="18.75">
      <c r="A684" s="298" t="s">
        <v>219</v>
      </c>
      <c r="B684" s="299" t="s">
        <v>220</v>
      </c>
      <c r="C684" s="220" t="s">
        <v>1001</v>
      </c>
      <c r="D684" s="232"/>
      <c r="E684" s="222"/>
    </row>
    <row r="685" spans="1:5" ht="18.75">
      <c r="A685" s="298" t="s">
        <v>221</v>
      </c>
      <c r="B685" s="299" t="s">
        <v>222</v>
      </c>
      <c r="C685" s="220" t="s">
        <v>1001</v>
      </c>
      <c r="D685" s="232"/>
      <c r="E685" s="222"/>
    </row>
    <row r="686" spans="1:5" ht="20.25" thickBot="1">
      <c r="A686" s="302" t="s">
        <v>223</v>
      </c>
      <c r="B686" s="309" t="s">
        <v>224</v>
      </c>
      <c r="C686" s="220" t="s">
        <v>1001</v>
      </c>
      <c r="D686" s="232"/>
      <c r="E686" s="222"/>
    </row>
    <row r="687" spans="1:5" ht="18.75">
      <c r="A687" s="296" t="s">
        <v>225</v>
      </c>
      <c r="B687" s="297" t="s">
        <v>226</v>
      </c>
      <c r="C687" s="220" t="s">
        <v>1001</v>
      </c>
      <c r="D687" s="232"/>
      <c r="E687" s="222"/>
    </row>
    <row r="688" spans="1:5" ht="18.75">
      <c r="A688" s="298" t="s">
        <v>227</v>
      </c>
      <c r="B688" s="299" t="s">
        <v>228</v>
      </c>
      <c r="C688" s="220" t="s">
        <v>1001</v>
      </c>
      <c r="D688" s="232"/>
      <c r="E688" s="222"/>
    </row>
    <row r="689" spans="1:5" ht="18.75">
      <c r="A689" s="298" t="s">
        <v>229</v>
      </c>
      <c r="B689" s="299" t="s">
        <v>230</v>
      </c>
      <c r="C689" s="220" t="s">
        <v>1001</v>
      </c>
      <c r="D689" s="232"/>
      <c r="E689" s="222"/>
    </row>
    <row r="690" spans="1:5" ht="18.75">
      <c r="A690" s="298" t="s">
        <v>231</v>
      </c>
      <c r="B690" s="299" t="s">
        <v>232</v>
      </c>
      <c r="C690" s="220" t="s">
        <v>1001</v>
      </c>
      <c r="D690" s="232"/>
      <c r="E690" s="222"/>
    </row>
    <row r="691" spans="1:5" ht="20.25" thickBot="1">
      <c r="A691" s="302" t="s">
        <v>233</v>
      </c>
      <c r="B691" s="309" t="s">
        <v>234</v>
      </c>
      <c r="C691" s="220" t="s">
        <v>1001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1155</v>
      </c>
      <c r="B693" s="311" t="s">
        <v>1154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TaniaJ</cp:lastModifiedBy>
  <cp:lastPrinted>2015-01-16T09:11:50Z</cp:lastPrinted>
  <dcterms:created xsi:type="dcterms:W3CDTF">1997-12-10T11:54:07Z</dcterms:created>
  <dcterms:modified xsi:type="dcterms:W3CDTF">2015-06-17T08:13:52Z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